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hfl365-my.sharepoint.com/personal/ben_fuller_hfleducation_org/Documents/data tools/"/>
    </mc:Choice>
  </mc:AlternateContent>
  <xr:revisionPtr revIDLastSave="654" documentId="8_{3E3070EF-E864-4E6D-A8B3-61B0CBCACE91}" xr6:coauthVersionLast="47" xr6:coauthVersionMax="47" xr10:uidLastSave="{664B8E29-B809-4EF8-827E-C3BF63C25E24}"/>
  <bookViews>
    <workbookView xWindow="70" yWindow="240" windowWidth="18570" windowHeight="9880" xr2:uid="{00000000-000D-0000-FFFF-FFFF00000000}"/>
  </bookViews>
  <sheets>
    <sheet name="Guidance" sheetId="10" r:id="rId1"/>
    <sheet name="Names and scores" sheetId="4" r:id="rId2"/>
    <sheet name="Attainment Summary" sheetId="11" r:id="rId3"/>
    <sheet name="Progress Summary" sheetId="9" r:id="rId4"/>
    <sheet name="Expectations" sheetId="1" r:id="rId5"/>
    <sheet name="Prior Attainment" sheetId="7" r:id="rId6"/>
    <sheet name="Reading" sheetId="5" r:id="rId7"/>
    <sheet name="Maths" sheetId="6" r:id="rId8"/>
    <sheet name="GPS" sheetId="8" r:id="rId9"/>
    <sheet name="TA scores" sheetId="2" r:id="rId10"/>
    <sheet name="CI" sheetId="3" r:id="rId11"/>
  </sheets>
  <definedNames>
    <definedName name="_xlnm._FilterDatabase" localSheetId="1" hidden="1">'Names and scores'!$B$4:$G$501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 i="11" l="1"/>
  <c r="B3" i="11"/>
  <c r="U5" i="4"/>
  <c r="U6" i="4"/>
  <c r="U7" i="4"/>
  <c r="U8" i="4"/>
  <c r="U9" i="4"/>
  <c r="U10" i="4"/>
  <c r="U11" i="4"/>
  <c r="U12" i="4"/>
  <c r="AB12" i="4" s="1"/>
  <c r="U13" i="4"/>
  <c r="AB13" i="4" s="1"/>
  <c r="U14" i="4"/>
  <c r="U15" i="4"/>
  <c r="U16" i="4"/>
  <c r="U17" i="4"/>
  <c r="D3" i="11"/>
  <c r="E5" i="11"/>
  <c r="C5" i="11"/>
  <c r="B5" i="11"/>
  <c r="N7" i="4"/>
  <c r="M7" i="4"/>
  <c r="S12" i="4"/>
  <c r="T12" i="4"/>
  <c r="V12" i="4"/>
  <c r="S13" i="4"/>
  <c r="T13" i="4"/>
  <c r="V13" i="4"/>
  <c r="S14" i="4"/>
  <c r="T14" i="4"/>
  <c r="V14" i="4"/>
  <c r="S15" i="4"/>
  <c r="T15" i="4"/>
  <c r="V15" i="4"/>
  <c r="S16" i="4"/>
  <c r="T16" i="4"/>
  <c r="V16" i="4"/>
  <c r="S17" i="4"/>
  <c r="T17" i="4"/>
  <c r="V17" i="4"/>
  <c r="S18" i="4"/>
  <c r="T18" i="4"/>
  <c r="U18" i="4"/>
  <c r="V18" i="4"/>
  <c r="S19" i="4"/>
  <c r="T19" i="4"/>
  <c r="U19" i="4"/>
  <c r="V19" i="4"/>
  <c r="S20" i="4"/>
  <c r="T20" i="4"/>
  <c r="U20" i="4"/>
  <c r="V20" i="4"/>
  <c r="S21" i="4"/>
  <c r="T21" i="4"/>
  <c r="U21" i="4"/>
  <c r="V21" i="4"/>
  <c r="S22" i="4"/>
  <c r="T22" i="4"/>
  <c r="U22" i="4"/>
  <c r="V22" i="4"/>
  <c r="S23" i="4"/>
  <c r="T23" i="4"/>
  <c r="U23" i="4"/>
  <c r="V23" i="4"/>
  <c r="S24" i="4"/>
  <c r="T24" i="4"/>
  <c r="U24" i="4"/>
  <c r="V24" i="4"/>
  <c r="S25" i="4"/>
  <c r="T25" i="4"/>
  <c r="U25" i="4"/>
  <c r="V25" i="4"/>
  <c r="S26" i="4"/>
  <c r="T26" i="4"/>
  <c r="U26" i="4"/>
  <c r="V26" i="4"/>
  <c r="S27" i="4"/>
  <c r="T27" i="4"/>
  <c r="U27" i="4"/>
  <c r="V27" i="4"/>
  <c r="S28" i="4"/>
  <c r="T28" i="4"/>
  <c r="U28" i="4"/>
  <c r="V28" i="4"/>
  <c r="S29" i="4"/>
  <c r="T29" i="4"/>
  <c r="U29" i="4"/>
  <c r="V29" i="4"/>
  <c r="S30" i="4"/>
  <c r="T30" i="4"/>
  <c r="U30" i="4"/>
  <c r="V30" i="4"/>
  <c r="S31" i="4"/>
  <c r="T31" i="4"/>
  <c r="U31" i="4"/>
  <c r="V31" i="4"/>
  <c r="S32" i="4"/>
  <c r="T32" i="4"/>
  <c r="U32" i="4"/>
  <c r="V32" i="4"/>
  <c r="S33" i="4"/>
  <c r="T33" i="4"/>
  <c r="U33" i="4"/>
  <c r="V33" i="4"/>
  <c r="S34" i="4"/>
  <c r="T34" i="4"/>
  <c r="U34" i="4"/>
  <c r="V34" i="4"/>
  <c r="S35" i="4"/>
  <c r="T35" i="4"/>
  <c r="U35" i="4"/>
  <c r="V35" i="4"/>
  <c r="S36" i="4"/>
  <c r="T36" i="4"/>
  <c r="U36" i="4"/>
  <c r="V36" i="4"/>
  <c r="S37" i="4"/>
  <c r="T37" i="4"/>
  <c r="U37" i="4"/>
  <c r="V37" i="4"/>
  <c r="S38" i="4"/>
  <c r="T38" i="4"/>
  <c r="U38" i="4"/>
  <c r="V38" i="4"/>
  <c r="S39" i="4"/>
  <c r="T39" i="4"/>
  <c r="U39" i="4"/>
  <c r="V39" i="4"/>
  <c r="S40" i="4"/>
  <c r="T40" i="4"/>
  <c r="U40" i="4"/>
  <c r="V40" i="4"/>
  <c r="S41" i="4"/>
  <c r="T41" i="4"/>
  <c r="U41" i="4"/>
  <c r="V41" i="4"/>
  <c r="S42" i="4"/>
  <c r="T42" i="4"/>
  <c r="U42" i="4"/>
  <c r="V42" i="4"/>
  <c r="S43" i="4"/>
  <c r="T43" i="4"/>
  <c r="U43" i="4"/>
  <c r="V43" i="4"/>
  <c r="S44" i="4"/>
  <c r="T44" i="4"/>
  <c r="U44" i="4"/>
  <c r="V44" i="4"/>
  <c r="S45" i="4"/>
  <c r="T45" i="4"/>
  <c r="U45" i="4"/>
  <c r="V45" i="4"/>
  <c r="S46" i="4"/>
  <c r="T46" i="4"/>
  <c r="U46" i="4"/>
  <c r="V46" i="4"/>
  <c r="S47" i="4"/>
  <c r="T47" i="4"/>
  <c r="U47" i="4"/>
  <c r="V47" i="4"/>
  <c r="S48" i="4"/>
  <c r="T48" i="4"/>
  <c r="U48" i="4"/>
  <c r="V48" i="4"/>
  <c r="S49" i="4"/>
  <c r="T49" i="4"/>
  <c r="U49" i="4"/>
  <c r="V49" i="4"/>
  <c r="S50" i="4"/>
  <c r="T50" i="4"/>
  <c r="U50" i="4"/>
  <c r="V50" i="4"/>
  <c r="S51" i="4"/>
  <c r="T51" i="4"/>
  <c r="U51" i="4"/>
  <c r="V51" i="4"/>
  <c r="S52" i="4"/>
  <c r="T52" i="4"/>
  <c r="U52" i="4"/>
  <c r="V52" i="4"/>
  <c r="S53" i="4"/>
  <c r="T53" i="4"/>
  <c r="U53" i="4"/>
  <c r="V53" i="4"/>
  <c r="S54" i="4"/>
  <c r="T54" i="4"/>
  <c r="U54" i="4"/>
  <c r="V54" i="4"/>
  <c r="S55" i="4"/>
  <c r="T55" i="4"/>
  <c r="U55" i="4"/>
  <c r="V55" i="4"/>
  <c r="S56" i="4"/>
  <c r="T56" i="4"/>
  <c r="U56" i="4"/>
  <c r="V56" i="4"/>
  <c r="S57" i="4"/>
  <c r="T57" i="4"/>
  <c r="U57" i="4"/>
  <c r="V57" i="4"/>
  <c r="S58" i="4"/>
  <c r="T58" i="4"/>
  <c r="U58" i="4"/>
  <c r="V58" i="4"/>
  <c r="S59" i="4"/>
  <c r="T59" i="4"/>
  <c r="U59" i="4"/>
  <c r="V59" i="4"/>
  <c r="S60" i="4"/>
  <c r="T60" i="4"/>
  <c r="U60" i="4"/>
  <c r="V60" i="4"/>
  <c r="S61" i="4"/>
  <c r="T61" i="4"/>
  <c r="U61" i="4"/>
  <c r="V61" i="4"/>
  <c r="S62" i="4"/>
  <c r="T62" i="4"/>
  <c r="U62" i="4"/>
  <c r="V62" i="4"/>
  <c r="S63" i="4"/>
  <c r="T63" i="4"/>
  <c r="U63" i="4"/>
  <c r="V63" i="4"/>
  <c r="S64" i="4"/>
  <c r="T64" i="4"/>
  <c r="U64" i="4"/>
  <c r="V64" i="4"/>
  <c r="S65" i="4"/>
  <c r="T65" i="4"/>
  <c r="U65" i="4"/>
  <c r="V65" i="4"/>
  <c r="S66" i="4"/>
  <c r="T66" i="4"/>
  <c r="U66" i="4"/>
  <c r="V66" i="4"/>
  <c r="S67" i="4"/>
  <c r="T67" i="4"/>
  <c r="U67" i="4"/>
  <c r="V67" i="4"/>
  <c r="S68" i="4"/>
  <c r="T68" i="4"/>
  <c r="U68" i="4"/>
  <c r="V68" i="4"/>
  <c r="S69" i="4"/>
  <c r="T69" i="4"/>
  <c r="U69" i="4"/>
  <c r="V69" i="4"/>
  <c r="S70" i="4"/>
  <c r="T70" i="4"/>
  <c r="U70" i="4"/>
  <c r="V70" i="4"/>
  <c r="S71" i="4"/>
  <c r="T71" i="4"/>
  <c r="U71" i="4"/>
  <c r="V71" i="4"/>
  <c r="S72" i="4"/>
  <c r="T72" i="4"/>
  <c r="U72" i="4"/>
  <c r="V72" i="4"/>
  <c r="S73" i="4"/>
  <c r="T73" i="4"/>
  <c r="U73" i="4"/>
  <c r="V73" i="4"/>
  <c r="S74" i="4"/>
  <c r="T74" i="4"/>
  <c r="U74" i="4"/>
  <c r="V74" i="4"/>
  <c r="S75" i="4"/>
  <c r="T75" i="4"/>
  <c r="U75" i="4"/>
  <c r="V75" i="4"/>
  <c r="S76" i="4"/>
  <c r="T76" i="4"/>
  <c r="U76" i="4"/>
  <c r="V76" i="4"/>
  <c r="S77" i="4"/>
  <c r="T77" i="4"/>
  <c r="U77" i="4"/>
  <c r="V77" i="4"/>
  <c r="S78" i="4"/>
  <c r="T78" i="4"/>
  <c r="U78" i="4"/>
  <c r="V78" i="4"/>
  <c r="S79" i="4"/>
  <c r="T79" i="4"/>
  <c r="U79" i="4"/>
  <c r="V79" i="4"/>
  <c r="S80" i="4"/>
  <c r="T80" i="4"/>
  <c r="U80" i="4"/>
  <c r="V80" i="4"/>
  <c r="S81" i="4"/>
  <c r="T81" i="4"/>
  <c r="U81" i="4"/>
  <c r="V81" i="4"/>
  <c r="S82" i="4"/>
  <c r="T82" i="4"/>
  <c r="U82" i="4"/>
  <c r="V82" i="4"/>
  <c r="S83" i="4"/>
  <c r="T83" i="4"/>
  <c r="U83" i="4"/>
  <c r="V83" i="4"/>
  <c r="S84" i="4"/>
  <c r="T84" i="4"/>
  <c r="U84" i="4"/>
  <c r="V84" i="4"/>
  <c r="S85" i="4"/>
  <c r="T85" i="4"/>
  <c r="U85" i="4"/>
  <c r="V85" i="4"/>
  <c r="S86" i="4"/>
  <c r="T86" i="4"/>
  <c r="U86" i="4"/>
  <c r="V86" i="4"/>
  <c r="S87" i="4"/>
  <c r="T87" i="4"/>
  <c r="U87" i="4"/>
  <c r="V87" i="4"/>
  <c r="S88" i="4"/>
  <c r="T88" i="4"/>
  <c r="U88" i="4"/>
  <c r="V88" i="4"/>
  <c r="S89" i="4"/>
  <c r="T89" i="4"/>
  <c r="U89" i="4"/>
  <c r="V89" i="4"/>
  <c r="S90" i="4"/>
  <c r="T90" i="4"/>
  <c r="U90" i="4"/>
  <c r="V90" i="4"/>
  <c r="S91" i="4"/>
  <c r="T91" i="4"/>
  <c r="U91" i="4"/>
  <c r="V91" i="4"/>
  <c r="S92" i="4"/>
  <c r="T92" i="4"/>
  <c r="U92" i="4"/>
  <c r="V92" i="4"/>
  <c r="S93" i="4"/>
  <c r="T93" i="4"/>
  <c r="U93" i="4"/>
  <c r="V93" i="4"/>
  <c r="S94" i="4"/>
  <c r="T94" i="4"/>
  <c r="U94" i="4"/>
  <c r="V94" i="4"/>
  <c r="S95" i="4"/>
  <c r="T95" i="4"/>
  <c r="U95" i="4"/>
  <c r="V95" i="4"/>
  <c r="S96" i="4"/>
  <c r="T96" i="4"/>
  <c r="U96" i="4"/>
  <c r="V96" i="4"/>
  <c r="S97" i="4"/>
  <c r="T97" i="4"/>
  <c r="U97" i="4"/>
  <c r="V97" i="4"/>
  <c r="S98" i="4"/>
  <c r="T98" i="4"/>
  <c r="U98" i="4"/>
  <c r="V98" i="4"/>
  <c r="S99" i="4"/>
  <c r="T99" i="4"/>
  <c r="U99" i="4"/>
  <c r="V99" i="4"/>
  <c r="S100" i="4"/>
  <c r="T100" i="4"/>
  <c r="U100" i="4"/>
  <c r="V100" i="4"/>
  <c r="S101" i="4"/>
  <c r="T101" i="4"/>
  <c r="U101" i="4"/>
  <c r="V101" i="4"/>
  <c r="S102" i="4"/>
  <c r="T102" i="4"/>
  <c r="U102" i="4"/>
  <c r="V102" i="4"/>
  <c r="S103" i="4"/>
  <c r="T103" i="4"/>
  <c r="U103" i="4"/>
  <c r="V103" i="4"/>
  <c r="S104" i="4"/>
  <c r="T104" i="4"/>
  <c r="U104" i="4"/>
  <c r="V104" i="4"/>
  <c r="S105" i="4"/>
  <c r="T105" i="4"/>
  <c r="U105" i="4"/>
  <c r="V105" i="4"/>
  <c r="S106" i="4"/>
  <c r="T106" i="4"/>
  <c r="U106" i="4"/>
  <c r="V106" i="4"/>
  <c r="S107" i="4"/>
  <c r="T107" i="4"/>
  <c r="U107" i="4"/>
  <c r="V107" i="4"/>
  <c r="S108" i="4"/>
  <c r="T108" i="4"/>
  <c r="U108" i="4"/>
  <c r="V108" i="4"/>
  <c r="S109" i="4"/>
  <c r="T109" i="4"/>
  <c r="U109" i="4"/>
  <c r="V109" i="4"/>
  <c r="S110" i="4"/>
  <c r="T110" i="4"/>
  <c r="U110" i="4"/>
  <c r="V110" i="4"/>
  <c r="S111" i="4"/>
  <c r="T111" i="4"/>
  <c r="U111" i="4"/>
  <c r="V111" i="4"/>
  <c r="S112" i="4"/>
  <c r="T112" i="4"/>
  <c r="U112" i="4"/>
  <c r="V112" i="4"/>
  <c r="S113" i="4"/>
  <c r="T113" i="4"/>
  <c r="U113" i="4"/>
  <c r="V113" i="4"/>
  <c r="S114" i="4"/>
  <c r="T114" i="4"/>
  <c r="U114" i="4"/>
  <c r="V114" i="4"/>
  <c r="S115" i="4"/>
  <c r="T115" i="4"/>
  <c r="U115" i="4"/>
  <c r="V115" i="4"/>
  <c r="S116" i="4"/>
  <c r="T116" i="4"/>
  <c r="U116" i="4"/>
  <c r="V116" i="4"/>
  <c r="S117" i="4"/>
  <c r="T117" i="4"/>
  <c r="U117" i="4"/>
  <c r="V117" i="4"/>
  <c r="S118" i="4"/>
  <c r="T118" i="4"/>
  <c r="U118" i="4"/>
  <c r="V118" i="4"/>
  <c r="S119" i="4"/>
  <c r="T119" i="4"/>
  <c r="U119" i="4"/>
  <c r="V119" i="4"/>
  <c r="S120" i="4"/>
  <c r="T120" i="4"/>
  <c r="U120" i="4"/>
  <c r="V120" i="4"/>
  <c r="S121" i="4"/>
  <c r="T121" i="4"/>
  <c r="U121" i="4"/>
  <c r="V121" i="4"/>
  <c r="S122" i="4"/>
  <c r="T122" i="4"/>
  <c r="U122" i="4"/>
  <c r="V122" i="4"/>
  <c r="S123" i="4"/>
  <c r="T123" i="4"/>
  <c r="U123" i="4"/>
  <c r="V123" i="4"/>
  <c r="S124" i="4"/>
  <c r="T124" i="4"/>
  <c r="U124" i="4"/>
  <c r="V124" i="4"/>
  <c r="S125" i="4"/>
  <c r="T125" i="4"/>
  <c r="U125" i="4"/>
  <c r="V125" i="4"/>
  <c r="S126" i="4"/>
  <c r="T126" i="4"/>
  <c r="U126" i="4"/>
  <c r="V126" i="4"/>
  <c r="S127" i="4"/>
  <c r="T127" i="4"/>
  <c r="U127" i="4"/>
  <c r="V127" i="4"/>
  <c r="S128" i="4"/>
  <c r="T128" i="4"/>
  <c r="U128" i="4"/>
  <c r="V128" i="4"/>
  <c r="S129" i="4"/>
  <c r="T129" i="4"/>
  <c r="U129" i="4"/>
  <c r="V129" i="4"/>
  <c r="S130" i="4"/>
  <c r="T130" i="4"/>
  <c r="U130" i="4"/>
  <c r="V130" i="4"/>
  <c r="S131" i="4"/>
  <c r="T131" i="4"/>
  <c r="U131" i="4"/>
  <c r="V131" i="4"/>
  <c r="S132" i="4"/>
  <c r="T132" i="4"/>
  <c r="U132" i="4"/>
  <c r="V132" i="4"/>
  <c r="S133" i="4"/>
  <c r="T133" i="4"/>
  <c r="U133" i="4"/>
  <c r="V133" i="4"/>
  <c r="S134" i="4"/>
  <c r="T134" i="4"/>
  <c r="U134" i="4"/>
  <c r="V134" i="4"/>
  <c r="S135" i="4"/>
  <c r="T135" i="4"/>
  <c r="U135" i="4"/>
  <c r="V135" i="4"/>
  <c r="S136" i="4"/>
  <c r="T136" i="4"/>
  <c r="U136" i="4"/>
  <c r="V136" i="4"/>
  <c r="S137" i="4"/>
  <c r="T137" i="4"/>
  <c r="U137" i="4"/>
  <c r="V137" i="4"/>
  <c r="S138" i="4"/>
  <c r="T138" i="4"/>
  <c r="U138" i="4"/>
  <c r="V138" i="4"/>
  <c r="S139" i="4"/>
  <c r="T139" i="4"/>
  <c r="U139" i="4"/>
  <c r="V139" i="4"/>
  <c r="S140" i="4"/>
  <c r="T140" i="4"/>
  <c r="U140" i="4"/>
  <c r="V140" i="4"/>
  <c r="S141" i="4"/>
  <c r="T141" i="4"/>
  <c r="U141" i="4"/>
  <c r="V141" i="4"/>
  <c r="S142" i="4"/>
  <c r="T142" i="4"/>
  <c r="U142" i="4"/>
  <c r="V142" i="4"/>
  <c r="S143" i="4"/>
  <c r="T143" i="4"/>
  <c r="U143" i="4"/>
  <c r="V143" i="4"/>
  <c r="S144" i="4"/>
  <c r="T144" i="4"/>
  <c r="U144" i="4"/>
  <c r="V144" i="4"/>
  <c r="S145" i="4"/>
  <c r="T145" i="4"/>
  <c r="U145" i="4"/>
  <c r="V145" i="4"/>
  <c r="S146" i="4"/>
  <c r="T146" i="4"/>
  <c r="U146" i="4"/>
  <c r="V146" i="4"/>
  <c r="S147" i="4"/>
  <c r="T147" i="4"/>
  <c r="U147" i="4"/>
  <c r="V147" i="4"/>
  <c r="S148" i="4"/>
  <c r="T148" i="4"/>
  <c r="U148" i="4"/>
  <c r="V148" i="4"/>
  <c r="S149" i="4"/>
  <c r="T149" i="4"/>
  <c r="U149" i="4"/>
  <c r="V149" i="4"/>
  <c r="S150" i="4"/>
  <c r="T150" i="4"/>
  <c r="U150" i="4"/>
  <c r="V150" i="4"/>
  <c r="S151" i="4"/>
  <c r="T151" i="4"/>
  <c r="U151" i="4"/>
  <c r="V151" i="4"/>
  <c r="S152" i="4"/>
  <c r="T152" i="4"/>
  <c r="U152" i="4"/>
  <c r="V152" i="4"/>
  <c r="S153" i="4"/>
  <c r="T153" i="4"/>
  <c r="U153" i="4"/>
  <c r="V153" i="4"/>
  <c r="S154" i="4"/>
  <c r="T154" i="4"/>
  <c r="U154" i="4"/>
  <c r="V154" i="4"/>
  <c r="S155" i="4"/>
  <c r="T155" i="4"/>
  <c r="U155" i="4"/>
  <c r="V155" i="4"/>
  <c r="S156" i="4"/>
  <c r="T156" i="4"/>
  <c r="U156" i="4"/>
  <c r="V156" i="4"/>
  <c r="S157" i="4"/>
  <c r="T157" i="4"/>
  <c r="U157" i="4"/>
  <c r="V157" i="4"/>
  <c r="S158" i="4"/>
  <c r="T158" i="4"/>
  <c r="U158" i="4"/>
  <c r="V158" i="4"/>
  <c r="S159" i="4"/>
  <c r="T159" i="4"/>
  <c r="U159" i="4"/>
  <c r="V159" i="4"/>
  <c r="S160" i="4"/>
  <c r="T160" i="4"/>
  <c r="U160" i="4"/>
  <c r="V160" i="4"/>
  <c r="S161" i="4"/>
  <c r="T161" i="4"/>
  <c r="U161" i="4"/>
  <c r="V161" i="4"/>
  <c r="S162" i="4"/>
  <c r="T162" i="4"/>
  <c r="U162" i="4"/>
  <c r="V162" i="4"/>
  <c r="S163" i="4"/>
  <c r="T163" i="4"/>
  <c r="U163" i="4"/>
  <c r="V163" i="4"/>
  <c r="S164" i="4"/>
  <c r="T164" i="4"/>
  <c r="U164" i="4"/>
  <c r="V164" i="4"/>
  <c r="S165" i="4"/>
  <c r="T165" i="4"/>
  <c r="U165" i="4"/>
  <c r="V165" i="4"/>
  <c r="S166" i="4"/>
  <c r="T166" i="4"/>
  <c r="U166" i="4"/>
  <c r="V166" i="4"/>
  <c r="S167" i="4"/>
  <c r="T167" i="4"/>
  <c r="U167" i="4"/>
  <c r="V167" i="4"/>
  <c r="S168" i="4"/>
  <c r="T168" i="4"/>
  <c r="U168" i="4"/>
  <c r="V168" i="4"/>
  <c r="S169" i="4"/>
  <c r="T169" i="4"/>
  <c r="U169" i="4"/>
  <c r="V169" i="4"/>
  <c r="S170" i="4"/>
  <c r="T170" i="4"/>
  <c r="U170" i="4"/>
  <c r="V170" i="4"/>
  <c r="S171" i="4"/>
  <c r="T171" i="4"/>
  <c r="U171" i="4"/>
  <c r="V171" i="4"/>
  <c r="S172" i="4"/>
  <c r="T172" i="4"/>
  <c r="U172" i="4"/>
  <c r="V172" i="4"/>
  <c r="S173" i="4"/>
  <c r="T173" i="4"/>
  <c r="U173" i="4"/>
  <c r="V173" i="4"/>
  <c r="S174" i="4"/>
  <c r="T174" i="4"/>
  <c r="U174" i="4"/>
  <c r="V174" i="4"/>
  <c r="S175" i="4"/>
  <c r="T175" i="4"/>
  <c r="U175" i="4"/>
  <c r="V175" i="4"/>
  <c r="S176" i="4"/>
  <c r="T176" i="4"/>
  <c r="U176" i="4"/>
  <c r="V176" i="4"/>
  <c r="S177" i="4"/>
  <c r="T177" i="4"/>
  <c r="U177" i="4"/>
  <c r="V177" i="4"/>
  <c r="S178" i="4"/>
  <c r="T178" i="4"/>
  <c r="U178" i="4"/>
  <c r="V178" i="4"/>
  <c r="S179" i="4"/>
  <c r="T179" i="4"/>
  <c r="U179" i="4"/>
  <c r="V179" i="4"/>
  <c r="S180" i="4"/>
  <c r="T180" i="4"/>
  <c r="U180" i="4"/>
  <c r="V180" i="4"/>
  <c r="S181" i="4"/>
  <c r="T181" i="4"/>
  <c r="U181" i="4"/>
  <c r="V181" i="4"/>
  <c r="S182" i="4"/>
  <c r="T182" i="4"/>
  <c r="U182" i="4"/>
  <c r="V182" i="4"/>
  <c r="S183" i="4"/>
  <c r="T183" i="4"/>
  <c r="U183" i="4"/>
  <c r="V183" i="4"/>
  <c r="S184" i="4"/>
  <c r="T184" i="4"/>
  <c r="U184" i="4"/>
  <c r="V184" i="4"/>
  <c r="S185" i="4"/>
  <c r="T185" i="4"/>
  <c r="U185" i="4"/>
  <c r="V185" i="4"/>
  <c r="S186" i="4"/>
  <c r="T186" i="4"/>
  <c r="U186" i="4"/>
  <c r="V186" i="4"/>
  <c r="S187" i="4"/>
  <c r="T187" i="4"/>
  <c r="U187" i="4"/>
  <c r="V187" i="4"/>
  <c r="S188" i="4"/>
  <c r="T188" i="4"/>
  <c r="U188" i="4"/>
  <c r="V188" i="4"/>
  <c r="S189" i="4"/>
  <c r="T189" i="4"/>
  <c r="U189" i="4"/>
  <c r="V189" i="4"/>
  <c r="S190" i="4"/>
  <c r="T190" i="4"/>
  <c r="U190" i="4"/>
  <c r="V190" i="4"/>
  <c r="S191" i="4"/>
  <c r="T191" i="4"/>
  <c r="U191" i="4"/>
  <c r="V191" i="4"/>
  <c r="S192" i="4"/>
  <c r="T192" i="4"/>
  <c r="U192" i="4"/>
  <c r="V192" i="4"/>
  <c r="S193" i="4"/>
  <c r="T193" i="4"/>
  <c r="U193" i="4"/>
  <c r="V193" i="4"/>
  <c r="S194" i="4"/>
  <c r="T194" i="4"/>
  <c r="U194" i="4"/>
  <c r="V194" i="4"/>
  <c r="S195" i="4"/>
  <c r="T195" i="4"/>
  <c r="U195" i="4"/>
  <c r="V195" i="4"/>
  <c r="S196" i="4"/>
  <c r="T196" i="4"/>
  <c r="U196" i="4"/>
  <c r="V196" i="4"/>
  <c r="S197" i="4"/>
  <c r="T197" i="4"/>
  <c r="U197" i="4"/>
  <c r="V197" i="4"/>
  <c r="S198" i="4"/>
  <c r="T198" i="4"/>
  <c r="U198" i="4"/>
  <c r="V198" i="4"/>
  <c r="S199" i="4"/>
  <c r="T199" i="4"/>
  <c r="U199" i="4"/>
  <c r="V199" i="4"/>
  <c r="S200" i="4"/>
  <c r="T200" i="4"/>
  <c r="U200" i="4"/>
  <c r="V200" i="4"/>
  <c r="S201" i="4"/>
  <c r="T201" i="4"/>
  <c r="U201" i="4"/>
  <c r="V201" i="4"/>
  <c r="S202" i="4"/>
  <c r="T202" i="4"/>
  <c r="U202" i="4"/>
  <c r="V202" i="4"/>
  <c r="S203" i="4"/>
  <c r="T203" i="4"/>
  <c r="U203" i="4"/>
  <c r="V203" i="4"/>
  <c r="S204" i="4"/>
  <c r="T204" i="4"/>
  <c r="U204" i="4"/>
  <c r="V204" i="4"/>
  <c r="S205" i="4"/>
  <c r="T205" i="4"/>
  <c r="U205" i="4"/>
  <c r="V205" i="4"/>
  <c r="S206" i="4"/>
  <c r="T206" i="4"/>
  <c r="U206" i="4"/>
  <c r="V206" i="4"/>
  <c r="S207" i="4"/>
  <c r="T207" i="4"/>
  <c r="U207" i="4"/>
  <c r="V207" i="4"/>
  <c r="S208" i="4"/>
  <c r="T208" i="4"/>
  <c r="U208" i="4"/>
  <c r="V208" i="4"/>
  <c r="S209" i="4"/>
  <c r="T209" i="4"/>
  <c r="U209" i="4"/>
  <c r="V209" i="4"/>
  <c r="S210" i="4"/>
  <c r="T210" i="4"/>
  <c r="U210" i="4"/>
  <c r="V210" i="4"/>
  <c r="S211" i="4"/>
  <c r="T211" i="4"/>
  <c r="U211" i="4"/>
  <c r="V211" i="4"/>
  <c r="S212" i="4"/>
  <c r="T212" i="4"/>
  <c r="U212" i="4"/>
  <c r="V212" i="4"/>
  <c r="S213" i="4"/>
  <c r="T213" i="4"/>
  <c r="U213" i="4"/>
  <c r="V213" i="4"/>
  <c r="S214" i="4"/>
  <c r="T214" i="4"/>
  <c r="U214" i="4"/>
  <c r="V214" i="4"/>
  <c r="S215" i="4"/>
  <c r="T215" i="4"/>
  <c r="U215" i="4"/>
  <c r="V215" i="4"/>
  <c r="S216" i="4"/>
  <c r="T216" i="4"/>
  <c r="U216" i="4"/>
  <c r="V216" i="4"/>
  <c r="S217" i="4"/>
  <c r="T217" i="4"/>
  <c r="U217" i="4"/>
  <c r="V217" i="4"/>
  <c r="S218" i="4"/>
  <c r="T218" i="4"/>
  <c r="U218" i="4"/>
  <c r="V218" i="4"/>
  <c r="S219" i="4"/>
  <c r="T219" i="4"/>
  <c r="U219" i="4"/>
  <c r="V219" i="4"/>
  <c r="S220" i="4"/>
  <c r="T220" i="4"/>
  <c r="U220" i="4"/>
  <c r="V220" i="4"/>
  <c r="S221" i="4"/>
  <c r="T221" i="4"/>
  <c r="U221" i="4"/>
  <c r="V221" i="4"/>
  <c r="S222" i="4"/>
  <c r="T222" i="4"/>
  <c r="U222" i="4"/>
  <c r="V222" i="4"/>
  <c r="S223" i="4"/>
  <c r="T223" i="4"/>
  <c r="U223" i="4"/>
  <c r="V223" i="4"/>
  <c r="S224" i="4"/>
  <c r="T224" i="4"/>
  <c r="U224" i="4"/>
  <c r="V224" i="4"/>
  <c r="S225" i="4"/>
  <c r="T225" i="4"/>
  <c r="U225" i="4"/>
  <c r="V225" i="4"/>
  <c r="S226" i="4"/>
  <c r="T226" i="4"/>
  <c r="U226" i="4"/>
  <c r="V226" i="4"/>
  <c r="S227" i="4"/>
  <c r="T227" i="4"/>
  <c r="U227" i="4"/>
  <c r="V227" i="4"/>
  <c r="S228" i="4"/>
  <c r="T228" i="4"/>
  <c r="U228" i="4"/>
  <c r="V228" i="4"/>
  <c r="S229" i="4"/>
  <c r="T229" i="4"/>
  <c r="U229" i="4"/>
  <c r="V229" i="4"/>
  <c r="S230" i="4"/>
  <c r="T230" i="4"/>
  <c r="U230" i="4"/>
  <c r="V230" i="4"/>
  <c r="S231" i="4"/>
  <c r="T231" i="4"/>
  <c r="U231" i="4"/>
  <c r="V231" i="4"/>
  <c r="S232" i="4"/>
  <c r="T232" i="4"/>
  <c r="U232" i="4"/>
  <c r="V232" i="4"/>
  <c r="S233" i="4"/>
  <c r="T233" i="4"/>
  <c r="U233" i="4"/>
  <c r="V233" i="4"/>
  <c r="S234" i="4"/>
  <c r="T234" i="4"/>
  <c r="U234" i="4"/>
  <c r="V234" i="4"/>
  <c r="S235" i="4"/>
  <c r="T235" i="4"/>
  <c r="U235" i="4"/>
  <c r="V235" i="4"/>
  <c r="S236" i="4"/>
  <c r="T236" i="4"/>
  <c r="U236" i="4"/>
  <c r="V236" i="4"/>
  <c r="S237" i="4"/>
  <c r="T237" i="4"/>
  <c r="U237" i="4"/>
  <c r="V237" i="4"/>
  <c r="S238" i="4"/>
  <c r="T238" i="4"/>
  <c r="U238" i="4"/>
  <c r="V238" i="4"/>
  <c r="S239" i="4"/>
  <c r="T239" i="4"/>
  <c r="U239" i="4"/>
  <c r="V239" i="4"/>
  <c r="S240" i="4"/>
  <c r="T240" i="4"/>
  <c r="U240" i="4"/>
  <c r="V240" i="4"/>
  <c r="S241" i="4"/>
  <c r="T241" i="4"/>
  <c r="U241" i="4"/>
  <c r="V241" i="4"/>
  <c r="S242" i="4"/>
  <c r="T242" i="4"/>
  <c r="U242" i="4"/>
  <c r="V242" i="4"/>
  <c r="S243" i="4"/>
  <c r="T243" i="4"/>
  <c r="U243" i="4"/>
  <c r="V243" i="4"/>
  <c r="S244" i="4"/>
  <c r="T244" i="4"/>
  <c r="U244" i="4"/>
  <c r="V244" i="4"/>
  <c r="S245" i="4"/>
  <c r="T245" i="4"/>
  <c r="U245" i="4"/>
  <c r="V245" i="4"/>
  <c r="S246" i="4"/>
  <c r="T246" i="4"/>
  <c r="U246" i="4"/>
  <c r="V246" i="4"/>
  <c r="S247" i="4"/>
  <c r="T247" i="4"/>
  <c r="U247" i="4"/>
  <c r="V247" i="4"/>
  <c r="S248" i="4"/>
  <c r="T248" i="4"/>
  <c r="U248" i="4"/>
  <c r="V248" i="4"/>
  <c r="S249" i="4"/>
  <c r="T249" i="4"/>
  <c r="U249" i="4"/>
  <c r="V249" i="4"/>
  <c r="S250" i="4"/>
  <c r="T250" i="4"/>
  <c r="U250" i="4"/>
  <c r="V250" i="4"/>
  <c r="S251" i="4"/>
  <c r="T251" i="4"/>
  <c r="U251" i="4"/>
  <c r="V251" i="4"/>
  <c r="S252" i="4"/>
  <c r="T252" i="4"/>
  <c r="U252" i="4"/>
  <c r="V252" i="4"/>
  <c r="S253" i="4"/>
  <c r="T253" i="4"/>
  <c r="U253" i="4"/>
  <c r="V253" i="4"/>
  <c r="S254" i="4"/>
  <c r="T254" i="4"/>
  <c r="U254" i="4"/>
  <c r="V254" i="4"/>
  <c r="S255" i="4"/>
  <c r="T255" i="4"/>
  <c r="U255" i="4"/>
  <c r="V255" i="4"/>
  <c r="S256" i="4"/>
  <c r="T256" i="4"/>
  <c r="U256" i="4"/>
  <c r="V256" i="4"/>
  <c r="S257" i="4"/>
  <c r="T257" i="4"/>
  <c r="U257" i="4"/>
  <c r="V257" i="4"/>
  <c r="S258" i="4"/>
  <c r="T258" i="4"/>
  <c r="U258" i="4"/>
  <c r="V258" i="4"/>
  <c r="S259" i="4"/>
  <c r="T259" i="4"/>
  <c r="U259" i="4"/>
  <c r="V259" i="4"/>
  <c r="S260" i="4"/>
  <c r="T260" i="4"/>
  <c r="U260" i="4"/>
  <c r="V260" i="4"/>
  <c r="S261" i="4"/>
  <c r="T261" i="4"/>
  <c r="U261" i="4"/>
  <c r="V261" i="4"/>
  <c r="S262" i="4"/>
  <c r="T262" i="4"/>
  <c r="U262" i="4"/>
  <c r="V262" i="4"/>
  <c r="S263" i="4"/>
  <c r="T263" i="4"/>
  <c r="U263" i="4"/>
  <c r="V263" i="4"/>
  <c r="S264" i="4"/>
  <c r="T264" i="4"/>
  <c r="U264" i="4"/>
  <c r="V264" i="4"/>
  <c r="S265" i="4"/>
  <c r="T265" i="4"/>
  <c r="U265" i="4"/>
  <c r="V265" i="4"/>
  <c r="S266" i="4"/>
  <c r="T266" i="4"/>
  <c r="U266" i="4"/>
  <c r="V266" i="4"/>
  <c r="S267" i="4"/>
  <c r="T267" i="4"/>
  <c r="U267" i="4"/>
  <c r="V267" i="4"/>
  <c r="S268" i="4"/>
  <c r="T268" i="4"/>
  <c r="U268" i="4"/>
  <c r="V268" i="4"/>
  <c r="S269" i="4"/>
  <c r="T269" i="4"/>
  <c r="U269" i="4"/>
  <c r="V269" i="4"/>
  <c r="S270" i="4"/>
  <c r="T270" i="4"/>
  <c r="U270" i="4"/>
  <c r="V270" i="4"/>
  <c r="S271" i="4"/>
  <c r="T271" i="4"/>
  <c r="U271" i="4"/>
  <c r="V271" i="4"/>
  <c r="S272" i="4"/>
  <c r="T272" i="4"/>
  <c r="U272" i="4"/>
  <c r="V272" i="4"/>
  <c r="S273" i="4"/>
  <c r="T273" i="4"/>
  <c r="U273" i="4"/>
  <c r="V273" i="4"/>
  <c r="S274" i="4"/>
  <c r="T274" i="4"/>
  <c r="U274" i="4"/>
  <c r="V274" i="4"/>
  <c r="S275" i="4"/>
  <c r="T275" i="4"/>
  <c r="U275" i="4"/>
  <c r="V275" i="4"/>
  <c r="S276" i="4"/>
  <c r="T276" i="4"/>
  <c r="U276" i="4"/>
  <c r="V276" i="4"/>
  <c r="S277" i="4"/>
  <c r="T277" i="4"/>
  <c r="U277" i="4"/>
  <c r="V277" i="4"/>
  <c r="S278" i="4"/>
  <c r="T278" i="4"/>
  <c r="U278" i="4"/>
  <c r="V278" i="4"/>
  <c r="S279" i="4"/>
  <c r="T279" i="4"/>
  <c r="U279" i="4"/>
  <c r="V279" i="4"/>
  <c r="S280" i="4"/>
  <c r="T280" i="4"/>
  <c r="U280" i="4"/>
  <c r="V280" i="4"/>
  <c r="S281" i="4"/>
  <c r="T281" i="4"/>
  <c r="U281" i="4"/>
  <c r="V281" i="4"/>
  <c r="S282" i="4"/>
  <c r="T282" i="4"/>
  <c r="U282" i="4"/>
  <c r="V282" i="4"/>
  <c r="S283" i="4"/>
  <c r="T283" i="4"/>
  <c r="U283" i="4"/>
  <c r="V283" i="4"/>
  <c r="S284" i="4"/>
  <c r="T284" i="4"/>
  <c r="U284" i="4"/>
  <c r="V284" i="4"/>
  <c r="S285" i="4"/>
  <c r="T285" i="4"/>
  <c r="U285" i="4"/>
  <c r="V285" i="4"/>
  <c r="S286" i="4"/>
  <c r="T286" i="4"/>
  <c r="U286" i="4"/>
  <c r="V286" i="4"/>
  <c r="S287" i="4"/>
  <c r="T287" i="4"/>
  <c r="U287" i="4"/>
  <c r="V287" i="4"/>
  <c r="S288" i="4"/>
  <c r="T288" i="4"/>
  <c r="U288" i="4"/>
  <c r="V288" i="4"/>
  <c r="S289" i="4"/>
  <c r="T289" i="4"/>
  <c r="U289" i="4"/>
  <c r="V289" i="4"/>
  <c r="S290" i="4"/>
  <c r="T290" i="4"/>
  <c r="U290" i="4"/>
  <c r="V290" i="4"/>
  <c r="S291" i="4"/>
  <c r="T291" i="4"/>
  <c r="U291" i="4"/>
  <c r="V291" i="4"/>
  <c r="S292" i="4"/>
  <c r="T292" i="4"/>
  <c r="U292" i="4"/>
  <c r="V292" i="4"/>
  <c r="S293" i="4"/>
  <c r="T293" i="4"/>
  <c r="U293" i="4"/>
  <c r="V293" i="4"/>
  <c r="S294" i="4"/>
  <c r="T294" i="4"/>
  <c r="U294" i="4"/>
  <c r="V294" i="4"/>
  <c r="S295" i="4"/>
  <c r="T295" i="4"/>
  <c r="U295" i="4"/>
  <c r="V295" i="4"/>
  <c r="S296" i="4"/>
  <c r="T296" i="4"/>
  <c r="U296" i="4"/>
  <c r="V296" i="4"/>
  <c r="S297" i="4"/>
  <c r="T297" i="4"/>
  <c r="U297" i="4"/>
  <c r="V297" i="4"/>
  <c r="S298" i="4"/>
  <c r="T298" i="4"/>
  <c r="U298" i="4"/>
  <c r="V298" i="4"/>
  <c r="S299" i="4"/>
  <c r="T299" i="4"/>
  <c r="U299" i="4"/>
  <c r="V299" i="4"/>
  <c r="S300" i="4"/>
  <c r="T300" i="4"/>
  <c r="U300" i="4"/>
  <c r="V300" i="4"/>
  <c r="S301" i="4"/>
  <c r="T301" i="4"/>
  <c r="U301" i="4"/>
  <c r="V301" i="4"/>
  <c r="S302" i="4"/>
  <c r="T302" i="4"/>
  <c r="U302" i="4"/>
  <c r="V302" i="4"/>
  <c r="S303" i="4"/>
  <c r="T303" i="4"/>
  <c r="U303" i="4"/>
  <c r="V303" i="4"/>
  <c r="S304" i="4"/>
  <c r="T304" i="4"/>
  <c r="U304" i="4"/>
  <c r="V304" i="4"/>
  <c r="S305" i="4"/>
  <c r="T305" i="4"/>
  <c r="U305" i="4"/>
  <c r="V305" i="4"/>
  <c r="S306" i="4"/>
  <c r="T306" i="4"/>
  <c r="U306" i="4"/>
  <c r="V306" i="4"/>
  <c r="S307" i="4"/>
  <c r="T307" i="4"/>
  <c r="U307" i="4"/>
  <c r="V307" i="4"/>
  <c r="S308" i="4"/>
  <c r="T308" i="4"/>
  <c r="U308" i="4"/>
  <c r="V308" i="4"/>
  <c r="S309" i="4"/>
  <c r="T309" i="4"/>
  <c r="U309" i="4"/>
  <c r="V309" i="4"/>
  <c r="S310" i="4"/>
  <c r="T310" i="4"/>
  <c r="U310" i="4"/>
  <c r="V310" i="4"/>
  <c r="S311" i="4"/>
  <c r="T311" i="4"/>
  <c r="U311" i="4"/>
  <c r="V311" i="4"/>
  <c r="S312" i="4"/>
  <c r="T312" i="4"/>
  <c r="U312" i="4"/>
  <c r="V312" i="4"/>
  <c r="S313" i="4"/>
  <c r="T313" i="4"/>
  <c r="U313" i="4"/>
  <c r="V313" i="4"/>
  <c r="S314" i="4"/>
  <c r="T314" i="4"/>
  <c r="U314" i="4"/>
  <c r="V314" i="4"/>
  <c r="S315" i="4"/>
  <c r="T315" i="4"/>
  <c r="U315" i="4"/>
  <c r="V315" i="4"/>
  <c r="S316" i="4"/>
  <c r="T316" i="4"/>
  <c r="U316" i="4"/>
  <c r="V316" i="4"/>
  <c r="S317" i="4"/>
  <c r="T317" i="4"/>
  <c r="U317" i="4"/>
  <c r="V317" i="4"/>
  <c r="S318" i="4"/>
  <c r="T318" i="4"/>
  <c r="U318" i="4"/>
  <c r="V318" i="4"/>
  <c r="S319" i="4"/>
  <c r="T319" i="4"/>
  <c r="U319" i="4"/>
  <c r="V319" i="4"/>
  <c r="S320" i="4"/>
  <c r="T320" i="4"/>
  <c r="U320" i="4"/>
  <c r="V320" i="4"/>
  <c r="S321" i="4"/>
  <c r="T321" i="4"/>
  <c r="U321" i="4"/>
  <c r="V321" i="4"/>
  <c r="S322" i="4"/>
  <c r="T322" i="4"/>
  <c r="U322" i="4"/>
  <c r="V322" i="4"/>
  <c r="S323" i="4"/>
  <c r="T323" i="4"/>
  <c r="U323" i="4"/>
  <c r="V323" i="4"/>
  <c r="S324" i="4"/>
  <c r="T324" i="4"/>
  <c r="U324" i="4"/>
  <c r="V324" i="4"/>
  <c r="S325" i="4"/>
  <c r="T325" i="4"/>
  <c r="U325" i="4"/>
  <c r="V325" i="4"/>
  <c r="S326" i="4"/>
  <c r="T326" i="4"/>
  <c r="U326" i="4"/>
  <c r="V326" i="4"/>
  <c r="S327" i="4"/>
  <c r="T327" i="4"/>
  <c r="U327" i="4"/>
  <c r="V327" i="4"/>
  <c r="S328" i="4"/>
  <c r="T328" i="4"/>
  <c r="U328" i="4"/>
  <c r="V328" i="4"/>
  <c r="S329" i="4"/>
  <c r="T329" i="4"/>
  <c r="U329" i="4"/>
  <c r="V329" i="4"/>
  <c r="S330" i="4"/>
  <c r="T330" i="4"/>
  <c r="U330" i="4"/>
  <c r="V330" i="4"/>
  <c r="S331" i="4"/>
  <c r="T331" i="4"/>
  <c r="U331" i="4"/>
  <c r="V331" i="4"/>
  <c r="S332" i="4"/>
  <c r="T332" i="4"/>
  <c r="U332" i="4"/>
  <c r="V332" i="4"/>
  <c r="S333" i="4"/>
  <c r="T333" i="4"/>
  <c r="U333" i="4"/>
  <c r="V333" i="4"/>
  <c r="S334" i="4"/>
  <c r="T334" i="4"/>
  <c r="U334" i="4"/>
  <c r="V334" i="4"/>
  <c r="S335" i="4"/>
  <c r="T335" i="4"/>
  <c r="U335" i="4"/>
  <c r="V335" i="4"/>
  <c r="S336" i="4"/>
  <c r="T336" i="4"/>
  <c r="U336" i="4"/>
  <c r="V336" i="4"/>
  <c r="S337" i="4"/>
  <c r="T337" i="4"/>
  <c r="U337" i="4"/>
  <c r="V337" i="4"/>
  <c r="S338" i="4"/>
  <c r="T338" i="4"/>
  <c r="U338" i="4"/>
  <c r="V338" i="4"/>
  <c r="S339" i="4"/>
  <c r="T339" i="4"/>
  <c r="U339" i="4"/>
  <c r="V339" i="4"/>
  <c r="S340" i="4"/>
  <c r="T340" i="4"/>
  <c r="U340" i="4"/>
  <c r="V340" i="4"/>
  <c r="S341" i="4"/>
  <c r="T341" i="4"/>
  <c r="U341" i="4"/>
  <c r="V341" i="4"/>
  <c r="S342" i="4"/>
  <c r="T342" i="4"/>
  <c r="U342" i="4"/>
  <c r="V342" i="4"/>
  <c r="S343" i="4"/>
  <c r="T343" i="4"/>
  <c r="U343" i="4"/>
  <c r="V343" i="4"/>
  <c r="S344" i="4"/>
  <c r="T344" i="4"/>
  <c r="U344" i="4"/>
  <c r="V344" i="4"/>
  <c r="S345" i="4"/>
  <c r="T345" i="4"/>
  <c r="U345" i="4"/>
  <c r="V345" i="4"/>
  <c r="S346" i="4"/>
  <c r="T346" i="4"/>
  <c r="U346" i="4"/>
  <c r="V346" i="4"/>
  <c r="S347" i="4"/>
  <c r="T347" i="4"/>
  <c r="U347" i="4"/>
  <c r="V347" i="4"/>
  <c r="S348" i="4"/>
  <c r="T348" i="4"/>
  <c r="U348" i="4"/>
  <c r="V348" i="4"/>
  <c r="S349" i="4"/>
  <c r="T349" i="4"/>
  <c r="U349" i="4"/>
  <c r="V349" i="4"/>
  <c r="S350" i="4"/>
  <c r="T350" i="4"/>
  <c r="U350" i="4"/>
  <c r="V350" i="4"/>
  <c r="S351" i="4"/>
  <c r="T351" i="4"/>
  <c r="U351" i="4"/>
  <c r="V351" i="4"/>
  <c r="S352" i="4"/>
  <c r="T352" i="4"/>
  <c r="U352" i="4"/>
  <c r="V352" i="4"/>
  <c r="S353" i="4"/>
  <c r="T353" i="4"/>
  <c r="U353" i="4"/>
  <c r="V353" i="4"/>
  <c r="S354" i="4"/>
  <c r="T354" i="4"/>
  <c r="U354" i="4"/>
  <c r="V354" i="4"/>
  <c r="S355" i="4"/>
  <c r="T355" i="4"/>
  <c r="U355" i="4"/>
  <c r="V355" i="4"/>
  <c r="S356" i="4"/>
  <c r="T356" i="4"/>
  <c r="U356" i="4"/>
  <c r="V356" i="4"/>
  <c r="S357" i="4"/>
  <c r="T357" i="4"/>
  <c r="U357" i="4"/>
  <c r="V357" i="4"/>
  <c r="S358" i="4"/>
  <c r="T358" i="4"/>
  <c r="U358" i="4"/>
  <c r="V358" i="4"/>
  <c r="S359" i="4"/>
  <c r="T359" i="4"/>
  <c r="U359" i="4"/>
  <c r="V359" i="4"/>
  <c r="S360" i="4"/>
  <c r="T360" i="4"/>
  <c r="U360" i="4"/>
  <c r="V360" i="4"/>
  <c r="S361" i="4"/>
  <c r="T361" i="4"/>
  <c r="U361" i="4"/>
  <c r="V361" i="4"/>
  <c r="S362" i="4"/>
  <c r="T362" i="4"/>
  <c r="U362" i="4"/>
  <c r="V362" i="4"/>
  <c r="S363" i="4"/>
  <c r="T363" i="4"/>
  <c r="U363" i="4"/>
  <c r="V363" i="4"/>
  <c r="S364" i="4"/>
  <c r="T364" i="4"/>
  <c r="U364" i="4"/>
  <c r="V364" i="4"/>
  <c r="S365" i="4"/>
  <c r="T365" i="4"/>
  <c r="U365" i="4"/>
  <c r="V365" i="4"/>
  <c r="S366" i="4"/>
  <c r="T366" i="4"/>
  <c r="U366" i="4"/>
  <c r="V366" i="4"/>
  <c r="S367" i="4"/>
  <c r="T367" i="4"/>
  <c r="U367" i="4"/>
  <c r="V367" i="4"/>
  <c r="S368" i="4"/>
  <c r="T368" i="4"/>
  <c r="U368" i="4"/>
  <c r="V368" i="4"/>
  <c r="S369" i="4"/>
  <c r="T369" i="4"/>
  <c r="U369" i="4"/>
  <c r="V369" i="4"/>
  <c r="S370" i="4"/>
  <c r="T370" i="4"/>
  <c r="U370" i="4"/>
  <c r="V370" i="4"/>
  <c r="S371" i="4"/>
  <c r="T371" i="4"/>
  <c r="U371" i="4"/>
  <c r="V371" i="4"/>
  <c r="S372" i="4"/>
  <c r="T372" i="4"/>
  <c r="U372" i="4"/>
  <c r="V372" i="4"/>
  <c r="S373" i="4"/>
  <c r="T373" i="4"/>
  <c r="U373" i="4"/>
  <c r="V373" i="4"/>
  <c r="S374" i="4"/>
  <c r="T374" i="4"/>
  <c r="U374" i="4"/>
  <c r="V374" i="4"/>
  <c r="S375" i="4"/>
  <c r="T375" i="4"/>
  <c r="U375" i="4"/>
  <c r="V375" i="4"/>
  <c r="S376" i="4"/>
  <c r="T376" i="4"/>
  <c r="U376" i="4"/>
  <c r="V376" i="4"/>
  <c r="S377" i="4"/>
  <c r="T377" i="4"/>
  <c r="U377" i="4"/>
  <c r="V377" i="4"/>
  <c r="S378" i="4"/>
  <c r="T378" i="4"/>
  <c r="U378" i="4"/>
  <c r="V378" i="4"/>
  <c r="S379" i="4"/>
  <c r="T379" i="4"/>
  <c r="U379" i="4"/>
  <c r="V379" i="4"/>
  <c r="S380" i="4"/>
  <c r="T380" i="4"/>
  <c r="U380" i="4"/>
  <c r="V380" i="4"/>
  <c r="S381" i="4"/>
  <c r="T381" i="4"/>
  <c r="U381" i="4"/>
  <c r="V381" i="4"/>
  <c r="S382" i="4"/>
  <c r="T382" i="4"/>
  <c r="U382" i="4"/>
  <c r="V382" i="4"/>
  <c r="S383" i="4"/>
  <c r="T383" i="4"/>
  <c r="U383" i="4"/>
  <c r="V383" i="4"/>
  <c r="S384" i="4"/>
  <c r="T384" i="4"/>
  <c r="U384" i="4"/>
  <c r="V384" i="4"/>
  <c r="S385" i="4"/>
  <c r="T385" i="4"/>
  <c r="U385" i="4"/>
  <c r="V385" i="4"/>
  <c r="S386" i="4"/>
  <c r="T386" i="4"/>
  <c r="U386" i="4"/>
  <c r="V386" i="4"/>
  <c r="S387" i="4"/>
  <c r="T387" i="4"/>
  <c r="U387" i="4"/>
  <c r="V387" i="4"/>
  <c r="S388" i="4"/>
  <c r="T388" i="4"/>
  <c r="U388" i="4"/>
  <c r="V388" i="4"/>
  <c r="S389" i="4"/>
  <c r="T389" i="4"/>
  <c r="U389" i="4"/>
  <c r="V389" i="4"/>
  <c r="S390" i="4"/>
  <c r="T390" i="4"/>
  <c r="U390" i="4"/>
  <c r="V390" i="4"/>
  <c r="S391" i="4"/>
  <c r="T391" i="4"/>
  <c r="U391" i="4"/>
  <c r="V391" i="4"/>
  <c r="S392" i="4"/>
  <c r="T392" i="4"/>
  <c r="U392" i="4"/>
  <c r="V392" i="4"/>
  <c r="S393" i="4"/>
  <c r="T393" i="4"/>
  <c r="U393" i="4"/>
  <c r="V393" i="4"/>
  <c r="S394" i="4"/>
  <c r="T394" i="4"/>
  <c r="U394" i="4"/>
  <c r="V394" i="4"/>
  <c r="S395" i="4"/>
  <c r="T395" i="4"/>
  <c r="U395" i="4"/>
  <c r="V395" i="4"/>
  <c r="S396" i="4"/>
  <c r="T396" i="4"/>
  <c r="U396" i="4"/>
  <c r="V396" i="4"/>
  <c r="S397" i="4"/>
  <c r="T397" i="4"/>
  <c r="U397" i="4"/>
  <c r="V397" i="4"/>
  <c r="S398" i="4"/>
  <c r="T398" i="4"/>
  <c r="U398" i="4"/>
  <c r="V398" i="4"/>
  <c r="S399" i="4"/>
  <c r="T399" i="4"/>
  <c r="U399" i="4"/>
  <c r="V399" i="4"/>
  <c r="S400" i="4"/>
  <c r="T400" i="4"/>
  <c r="U400" i="4"/>
  <c r="V400" i="4"/>
  <c r="S401" i="4"/>
  <c r="T401" i="4"/>
  <c r="U401" i="4"/>
  <c r="V401" i="4"/>
  <c r="S402" i="4"/>
  <c r="T402" i="4"/>
  <c r="U402" i="4"/>
  <c r="V402" i="4"/>
  <c r="S403" i="4"/>
  <c r="T403" i="4"/>
  <c r="U403" i="4"/>
  <c r="V403" i="4"/>
  <c r="S404" i="4"/>
  <c r="T404" i="4"/>
  <c r="U404" i="4"/>
  <c r="V404" i="4"/>
  <c r="S405" i="4"/>
  <c r="T405" i="4"/>
  <c r="U405" i="4"/>
  <c r="V405" i="4"/>
  <c r="S406" i="4"/>
  <c r="T406" i="4"/>
  <c r="U406" i="4"/>
  <c r="V406" i="4"/>
  <c r="S407" i="4"/>
  <c r="T407" i="4"/>
  <c r="U407" i="4"/>
  <c r="V407" i="4"/>
  <c r="S408" i="4"/>
  <c r="T408" i="4"/>
  <c r="U408" i="4"/>
  <c r="V408" i="4"/>
  <c r="S409" i="4"/>
  <c r="T409" i="4"/>
  <c r="U409" i="4"/>
  <c r="V409" i="4"/>
  <c r="S410" i="4"/>
  <c r="T410" i="4"/>
  <c r="U410" i="4"/>
  <c r="V410" i="4"/>
  <c r="S411" i="4"/>
  <c r="T411" i="4"/>
  <c r="U411" i="4"/>
  <c r="V411" i="4"/>
  <c r="S412" i="4"/>
  <c r="T412" i="4"/>
  <c r="U412" i="4"/>
  <c r="V412" i="4"/>
  <c r="S413" i="4"/>
  <c r="T413" i="4"/>
  <c r="U413" i="4"/>
  <c r="V413" i="4"/>
  <c r="S414" i="4"/>
  <c r="T414" i="4"/>
  <c r="U414" i="4"/>
  <c r="V414" i="4"/>
  <c r="S415" i="4"/>
  <c r="T415" i="4"/>
  <c r="U415" i="4"/>
  <c r="V415" i="4"/>
  <c r="S416" i="4"/>
  <c r="T416" i="4"/>
  <c r="U416" i="4"/>
  <c r="V416" i="4"/>
  <c r="S417" i="4"/>
  <c r="T417" i="4"/>
  <c r="U417" i="4"/>
  <c r="V417" i="4"/>
  <c r="S418" i="4"/>
  <c r="T418" i="4"/>
  <c r="U418" i="4"/>
  <c r="V418" i="4"/>
  <c r="S419" i="4"/>
  <c r="T419" i="4"/>
  <c r="U419" i="4"/>
  <c r="V419" i="4"/>
  <c r="S420" i="4"/>
  <c r="T420" i="4"/>
  <c r="U420" i="4"/>
  <c r="V420" i="4"/>
  <c r="S421" i="4"/>
  <c r="T421" i="4"/>
  <c r="U421" i="4"/>
  <c r="V421" i="4"/>
  <c r="S422" i="4"/>
  <c r="T422" i="4"/>
  <c r="U422" i="4"/>
  <c r="V422" i="4"/>
  <c r="S423" i="4"/>
  <c r="T423" i="4"/>
  <c r="U423" i="4"/>
  <c r="V423" i="4"/>
  <c r="S424" i="4"/>
  <c r="T424" i="4"/>
  <c r="U424" i="4"/>
  <c r="V424" i="4"/>
  <c r="S425" i="4"/>
  <c r="T425" i="4"/>
  <c r="U425" i="4"/>
  <c r="V425" i="4"/>
  <c r="S426" i="4"/>
  <c r="T426" i="4"/>
  <c r="U426" i="4"/>
  <c r="V426" i="4"/>
  <c r="S427" i="4"/>
  <c r="T427" i="4"/>
  <c r="U427" i="4"/>
  <c r="V427" i="4"/>
  <c r="S428" i="4"/>
  <c r="T428" i="4"/>
  <c r="U428" i="4"/>
  <c r="V428" i="4"/>
  <c r="S429" i="4"/>
  <c r="T429" i="4"/>
  <c r="U429" i="4"/>
  <c r="V429" i="4"/>
  <c r="S430" i="4"/>
  <c r="T430" i="4"/>
  <c r="U430" i="4"/>
  <c r="V430" i="4"/>
  <c r="S431" i="4"/>
  <c r="T431" i="4"/>
  <c r="U431" i="4"/>
  <c r="V431" i="4"/>
  <c r="S432" i="4"/>
  <c r="T432" i="4"/>
  <c r="U432" i="4"/>
  <c r="V432" i="4"/>
  <c r="S433" i="4"/>
  <c r="T433" i="4"/>
  <c r="U433" i="4"/>
  <c r="V433" i="4"/>
  <c r="S434" i="4"/>
  <c r="T434" i="4"/>
  <c r="U434" i="4"/>
  <c r="V434" i="4"/>
  <c r="S435" i="4"/>
  <c r="T435" i="4"/>
  <c r="U435" i="4"/>
  <c r="V435" i="4"/>
  <c r="S436" i="4"/>
  <c r="T436" i="4"/>
  <c r="U436" i="4"/>
  <c r="V436" i="4"/>
  <c r="S437" i="4"/>
  <c r="T437" i="4"/>
  <c r="U437" i="4"/>
  <c r="V437" i="4"/>
  <c r="S438" i="4"/>
  <c r="T438" i="4"/>
  <c r="U438" i="4"/>
  <c r="V438" i="4"/>
  <c r="S439" i="4"/>
  <c r="T439" i="4"/>
  <c r="U439" i="4"/>
  <c r="V439" i="4"/>
  <c r="S440" i="4"/>
  <c r="T440" i="4"/>
  <c r="U440" i="4"/>
  <c r="V440" i="4"/>
  <c r="S441" i="4"/>
  <c r="T441" i="4"/>
  <c r="U441" i="4"/>
  <c r="V441" i="4"/>
  <c r="S442" i="4"/>
  <c r="T442" i="4"/>
  <c r="U442" i="4"/>
  <c r="V442" i="4"/>
  <c r="S443" i="4"/>
  <c r="T443" i="4"/>
  <c r="U443" i="4"/>
  <c r="V443" i="4"/>
  <c r="S444" i="4"/>
  <c r="T444" i="4"/>
  <c r="U444" i="4"/>
  <c r="V444" i="4"/>
  <c r="S445" i="4"/>
  <c r="T445" i="4"/>
  <c r="U445" i="4"/>
  <c r="V445" i="4"/>
  <c r="S446" i="4"/>
  <c r="T446" i="4"/>
  <c r="U446" i="4"/>
  <c r="V446" i="4"/>
  <c r="S447" i="4"/>
  <c r="T447" i="4"/>
  <c r="U447" i="4"/>
  <c r="V447" i="4"/>
  <c r="S448" i="4"/>
  <c r="T448" i="4"/>
  <c r="U448" i="4"/>
  <c r="V448" i="4"/>
  <c r="S449" i="4"/>
  <c r="T449" i="4"/>
  <c r="U449" i="4"/>
  <c r="V449" i="4"/>
  <c r="S450" i="4"/>
  <c r="T450" i="4"/>
  <c r="U450" i="4"/>
  <c r="V450" i="4"/>
  <c r="S451" i="4"/>
  <c r="T451" i="4"/>
  <c r="U451" i="4"/>
  <c r="V451" i="4"/>
  <c r="S452" i="4"/>
  <c r="T452" i="4"/>
  <c r="U452" i="4"/>
  <c r="V452" i="4"/>
  <c r="S453" i="4"/>
  <c r="T453" i="4"/>
  <c r="U453" i="4"/>
  <c r="V453" i="4"/>
  <c r="S454" i="4"/>
  <c r="T454" i="4"/>
  <c r="U454" i="4"/>
  <c r="V454" i="4"/>
  <c r="S455" i="4"/>
  <c r="T455" i="4"/>
  <c r="U455" i="4"/>
  <c r="V455" i="4"/>
  <c r="S456" i="4"/>
  <c r="T456" i="4"/>
  <c r="U456" i="4"/>
  <c r="V456" i="4"/>
  <c r="S457" i="4"/>
  <c r="T457" i="4"/>
  <c r="U457" i="4"/>
  <c r="V457" i="4"/>
  <c r="S458" i="4"/>
  <c r="T458" i="4"/>
  <c r="U458" i="4"/>
  <c r="V458" i="4"/>
  <c r="S459" i="4"/>
  <c r="T459" i="4"/>
  <c r="U459" i="4"/>
  <c r="V459" i="4"/>
  <c r="S460" i="4"/>
  <c r="T460" i="4"/>
  <c r="U460" i="4"/>
  <c r="V460" i="4"/>
  <c r="S461" i="4"/>
  <c r="T461" i="4"/>
  <c r="U461" i="4"/>
  <c r="V461" i="4"/>
  <c r="S462" i="4"/>
  <c r="T462" i="4"/>
  <c r="U462" i="4"/>
  <c r="V462" i="4"/>
  <c r="S463" i="4"/>
  <c r="T463" i="4"/>
  <c r="U463" i="4"/>
  <c r="V463" i="4"/>
  <c r="S464" i="4"/>
  <c r="T464" i="4"/>
  <c r="U464" i="4"/>
  <c r="V464" i="4"/>
  <c r="S465" i="4"/>
  <c r="T465" i="4"/>
  <c r="U465" i="4"/>
  <c r="V465" i="4"/>
  <c r="S466" i="4"/>
  <c r="T466" i="4"/>
  <c r="U466" i="4"/>
  <c r="V466" i="4"/>
  <c r="S467" i="4"/>
  <c r="T467" i="4"/>
  <c r="U467" i="4"/>
  <c r="V467" i="4"/>
  <c r="S468" i="4"/>
  <c r="T468" i="4"/>
  <c r="U468" i="4"/>
  <c r="V468" i="4"/>
  <c r="S469" i="4"/>
  <c r="T469" i="4"/>
  <c r="U469" i="4"/>
  <c r="V469" i="4"/>
  <c r="S470" i="4"/>
  <c r="T470" i="4"/>
  <c r="U470" i="4"/>
  <c r="V470" i="4"/>
  <c r="S471" i="4"/>
  <c r="T471" i="4"/>
  <c r="U471" i="4"/>
  <c r="V471" i="4"/>
  <c r="S472" i="4"/>
  <c r="T472" i="4"/>
  <c r="U472" i="4"/>
  <c r="V472" i="4"/>
  <c r="S473" i="4"/>
  <c r="T473" i="4"/>
  <c r="U473" i="4"/>
  <c r="V473" i="4"/>
  <c r="S474" i="4"/>
  <c r="T474" i="4"/>
  <c r="U474" i="4"/>
  <c r="V474" i="4"/>
  <c r="S475" i="4"/>
  <c r="T475" i="4"/>
  <c r="U475" i="4"/>
  <c r="V475" i="4"/>
  <c r="S476" i="4"/>
  <c r="T476" i="4"/>
  <c r="U476" i="4"/>
  <c r="V476" i="4"/>
  <c r="S477" i="4"/>
  <c r="T477" i="4"/>
  <c r="U477" i="4"/>
  <c r="V477" i="4"/>
  <c r="S478" i="4"/>
  <c r="T478" i="4"/>
  <c r="U478" i="4"/>
  <c r="V478" i="4"/>
  <c r="S479" i="4"/>
  <c r="T479" i="4"/>
  <c r="U479" i="4"/>
  <c r="V479" i="4"/>
  <c r="S480" i="4"/>
  <c r="T480" i="4"/>
  <c r="U480" i="4"/>
  <c r="V480" i="4"/>
  <c r="S481" i="4"/>
  <c r="T481" i="4"/>
  <c r="U481" i="4"/>
  <c r="V481" i="4"/>
  <c r="S482" i="4"/>
  <c r="T482" i="4"/>
  <c r="U482" i="4"/>
  <c r="V482" i="4"/>
  <c r="S483" i="4"/>
  <c r="T483" i="4"/>
  <c r="U483" i="4"/>
  <c r="V483" i="4"/>
  <c r="S484" i="4"/>
  <c r="T484" i="4"/>
  <c r="U484" i="4"/>
  <c r="V484" i="4"/>
  <c r="S485" i="4"/>
  <c r="T485" i="4"/>
  <c r="U485" i="4"/>
  <c r="V485" i="4"/>
  <c r="S486" i="4"/>
  <c r="T486" i="4"/>
  <c r="U486" i="4"/>
  <c r="V486" i="4"/>
  <c r="S487" i="4"/>
  <c r="T487" i="4"/>
  <c r="U487" i="4"/>
  <c r="V487" i="4"/>
  <c r="S488" i="4"/>
  <c r="T488" i="4"/>
  <c r="U488" i="4"/>
  <c r="V488" i="4"/>
  <c r="S489" i="4"/>
  <c r="T489" i="4"/>
  <c r="U489" i="4"/>
  <c r="V489" i="4"/>
  <c r="S490" i="4"/>
  <c r="T490" i="4"/>
  <c r="U490" i="4"/>
  <c r="V490" i="4"/>
  <c r="S491" i="4"/>
  <c r="T491" i="4"/>
  <c r="U491" i="4"/>
  <c r="V491" i="4"/>
  <c r="S492" i="4"/>
  <c r="T492" i="4"/>
  <c r="U492" i="4"/>
  <c r="V492" i="4"/>
  <c r="S493" i="4"/>
  <c r="T493" i="4"/>
  <c r="U493" i="4"/>
  <c r="V493" i="4"/>
  <c r="S494" i="4"/>
  <c r="T494" i="4"/>
  <c r="U494" i="4"/>
  <c r="V494" i="4"/>
  <c r="S495" i="4"/>
  <c r="T495" i="4"/>
  <c r="U495" i="4"/>
  <c r="V495" i="4"/>
  <c r="S496" i="4"/>
  <c r="T496" i="4"/>
  <c r="U496" i="4"/>
  <c r="V496" i="4"/>
  <c r="S497" i="4"/>
  <c r="T497" i="4"/>
  <c r="U497" i="4"/>
  <c r="V497" i="4"/>
  <c r="S498" i="4"/>
  <c r="T498" i="4"/>
  <c r="U498" i="4"/>
  <c r="V498" i="4"/>
  <c r="S499" i="4"/>
  <c r="T499" i="4"/>
  <c r="U499" i="4"/>
  <c r="V499" i="4"/>
  <c r="S500" i="4"/>
  <c r="T500" i="4"/>
  <c r="U500" i="4"/>
  <c r="V500" i="4"/>
  <c r="S501" i="4"/>
  <c r="T501" i="4"/>
  <c r="U501" i="4"/>
  <c r="V501" i="4"/>
  <c r="V6" i="4"/>
  <c r="V7" i="4"/>
  <c r="V8" i="4"/>
  <c r="V9" i="4"/>
  <c r="V10" i="4"/>
  <c r="V11" i="4"/>
  <c r="AB9" i="4"/>
  <c r="AB11" i="4"/>
  <c r="AB15" i="4"/>
  <c r="T6" i="4"/>
  <c r="T7" i="4"/>
  <c r="T8" i="4"/>
  <c r="T9" i="4"/>
  <c r="AA9" i="4" s="1"/>
  <c r="T10" i="4"/>
  <c r="T11" i="4"/>
  <c r="AA11" i="4" s="1"/>
  <c r="AA13" i="4"/>
  <c r="AA14" i="4"/>
  <c r="S6" i="4"/>
  <c r="S7" i="4"/>
  <c r="S8" i="4"/>
  <c r="S9" i="4"/>
  <c r="Z9" i="4" s="1"/>
  <c r="S10" i="4"/>
  <c r="S11" i="4"/>
  <c r="Z11" i="4" s="1"/>
  <c r="E3" i="11"/>
  <c r="V502" i="4"/>
  <c r="V5" i="4"/>
  <c r="Z10" i="4"/>
  <c r="AA10" i="4"/>
  <c r="AB10" i="4"/>
  <c r="Z12" i="4"/>
  <c r="AA12" i="4"/>
  <c r="Z13" i="4"/>
  <c r="Z14" i="4"/>
  <c r="AB14" i="4"/>
  <c r="Z15" i="4"/>
  <c r="AA15" i="4"/>
  <c r="Z16" i="4"/>
  <c r="AA16" i="4"/>
  <c r="AB16" i="4"/>
  <c r="Z17" i="4"/>
  <c r="AA17" i="4"/>
  <c r="AB17" i="4"/>
  <c r="Z18" i="4"/>
  <c r="AA18" i="4"/>
  <c r="AB18" i="4"/>
  <c r="Z19" i="4"/>
  <c r="AA19" i="4"/>
  <c r="AB19" i="4"/>
  <c r="Z20" i="4"/>
  <c r="AA20" i="4"/>
  <c r="AB20" i="4"/>
  <c r="Z21" i="4"/>
  <c r="AA21" i="4"/>
  <c r="AB21" i="4"/>
  <c r="Z22" i="4"/>
  <c r="AA22" i="4"/>
  <c r="AB22" i="4"/>
  <c r="Z23" i="4"/>
  <c r="AA23" i="4"/>
  <c r="AB23" i="4"/>
  <c r="Z24" i="4"/>
  <c r="AA24" i="4"/>
  <c r="AB24" i="4"/>
  <c r="Z25" i="4"/>
  <c r="AA25" i="4"/>
  <c r="AB25" i="4"/>
  <c r="Z26" i="4"/>
  <c r="AA26" i="4"/>
  <c r="AB26" i="4"/>
  <c r="Z27" i="4"/>
  <c r="AA27" i="4"/>
  <c r="AB27" i="4"/>
  <c r="Z28" i="4"/>
  <c r="AA28" i="4"/>
  <c r="AB28" i="4"/>
  <c r="Z29" i="4"/>
  <c r="AA29" i="4"/>
  <c r="AB29" i="4"/>
  <c r="Z30" i="4"/>
  <c r="AA30" i="4"/>
  <c r="AB30" i="4"/>
  <c r="Z31" i="4"/>
  <c r="AA31" i="4"/>
  <c r="AB31" i="4"/>
  <c r="Z32" i="4"/>
  <c r="AA32" i="4"/>
  <c r="AB32" i="4"/>
  <c r="Z33" i="4"/>
  <c r="AA33" i="4"/>
  <c r="AB33" i="4"/>
  <c r="Z34" i="4"/>
  <c r="AA34" i="4"/>
  <c r="AB34" i="4"/>
  <c r="Z35" i="4"/>
  <c r="AA35" i="4"/>
  <c r="AB35" i="4"/>
  <c r="Z36" i="4"/>
  <c r="AA36" i="4"/>
  <c r="AB36" i="4"/>
  <c r="Z37" i="4"/>
  <c r="AA37" i="4"/>
  <c r="AB37" i="4"/>
  <c r="Z38" i="4"/>
  <c r="AA38" i="4"/>
  <c r="AB38" i="4"/>
  <c r="Z39" i="4"/>
  <c r="AA39" i="4"/>
  <c r="AB39" i="4"/>
  <c r="Z40" i="4"/>
  <c r="AA40" i="4"/>
  <c r="AB40" i="4"/>
  <c r="Z41" i="4"/>
  <c r="AA41" i="4"/>
  <c r="AB41" i="4"/>
  <c r="Z42" i="4"/>
  <c r="AA42" i="4"/>
  <c r="AB42" i="4"/>
  <c r="Z43" i="4"/>
  <c r="AA43" i="4"/>
  <c r="AB43" i="4"/>
  <c r="Z44" i="4"/>
  <c r="AA44" i="4"/>
  <c r="AB44" i="4"/>
  <c r="Z45" i="4"/>
  <c r="AA45" i="4"/>
  <c r="AB45" i="4"/>
  <c r="Z46" i="4"/>
  <c r="AA46" i="4"/>
  <c r="AB46" i="4"/>
  <c r="Z47" i="4"/>
  <c r="AA47" i="4"/>
  <c r="AB47" i="4"/>
  <c r="Z48" i="4"/>
  <c r="AA48" i="4"/>
  <c r="AB48" i="4"/>
  <c r="Z49" i="4"/>
  <c r="AA49" i="4"/>
  <c r="AB49" i="4"/>
  <c r="Z50" i="4"/>
  <c r="AA50" i="4"/>
  <c r="AB50" i="4"/>
  <c r="Z51" i="4"/>
  <c r="AA51" i="4"/>
  <c r="AB51" i="4"/>
  <c r="Z52" i="4"/>
  <c r="AA52" i="4"/>
  <c r="AB52" i="4"/>
  <c r="Z53" i="4"/>
  <c r="AA53" i="4"/>
  <c r="AB53" i="4"/>
  <c r="Z54" i="4"/>
  <c r="AA54" i="4"/>
  <c r="AB54" i="4"/>
  <c r="Z55" i="4"/>
  <c r="AA55" i="4"/>
  <c r="AB55" i="4"/>
  <c r="Z56" i="4"/>
  <c r="AA56" i="4"/>
  <c r="AB56" i="4"/>
  <c r="Z57" i="4"/>
  <c r="AA57" i="4"/>
  <c r="AB57" i="4"/>
  <c r="Z58" i="4"/>
  <c r="AA58" i="4"/>
  <c r="AB58" i="4"/>
  <c r="Z59" i="4"/>
  <c r="AA59" i="4"/>
  <c r="AB59" i="4"/>
  <c r="Z60" i="4"/>
  <c r="AA60" i="4"/>
  <c r="AB60" i="4"/>
  <c r="Z61" i="4"/>
  <c r="AA61" i="4"/>
  <c r="AB61" i="4"/>
  <c r="Z62" i="4"/>
  <c r="AA62" i="4"/>
  <c r="AB62" i="4"/>
  <c r="Z63" i="4"/>
  <c r="AA63" i="4"/>
  <c r="AB63" i="4"/>
  <c r="Z64" i="4"/>
  <c r="AA64" i="4"/>
  <c r="AB64" i="4"/>
  <c r="Z65" i="4"/>
  <c r="AA65" i="4"/>
  <c r="AB65" i="4"/>
  <c r="Z66" i="4"/>
  <c r="AA66" i="4"/>
  <c r="AB66" i="4"/>
  <c r="Z67" i="4"/>
  <c r="AA67" i="4"/>
  <c r="AB67" i="4"/>
  <c r="Z68" i="4"/>
  <c r="AA68" i="4"/>
  <c r="AB68" i="4"/>
  <c r="Z69" i="4"/>
  <c r="AA69" i="4"/>
  <c r="AB69" i="4"/>
  <c r="Z70" i="4"/>
  <c r="AA70" i="4"/>
  <c r="AB70" i="4"/>
  <c r="Z71" i="4"/>
  <c r="AA71" i="4"/>
  <c r="AB71" i="4"/>
  <c r="Z72" i="4"/>
  <c r="AA72" i="4"/>
  <c r="AB72" i="4"/>
  <c r="Z73" i="4"/>
  <c r="AA73" i="4"/>
  <c r="AB73" i="4"/>
  <c r="Z74" i="4"/>
  <c r="AA74" i="4"/>
  <c r="AB74" i="4"/>
  <c r="Z75" i="4"/>
  <c r="AA75" i="4"/>
  <c r="AB75" i="4"/>
  <c r="Z76" i="4"/>
  <c r="AA76" i="4"/>
  <c r="AB76" i="4"/>
  <c r="Z77" i="4"/>
  <c r="AA77" i="4"/>
  <c r="AB77" i="4"/>
  <c r="Z78" i="4"/>
  <c r="AA78" i="4"/>
  <c r="AB78" i="4"/>
  <c r="Z79" i="4"/>
  <c r="AA79" i="4"/>
  <c r="AB79" i="4"/>
  <c r="Z80" i="4"/>
  <c r="AA80" i="4"/>
  <c r="AB80" i="4"/>
  <c r="Z81" i="4"/>
  <c r="AA81" i="4"/>
  <c r="AB81" i="4"/>
  <c r="Z82" i="4"/>
  <c r="AA82" i="4"/>
  <c r="AB82" i="4"/>
  <c r="Z83" i="4"/>
  <c r="AA83" i="4"/>
  <c r="AB83" i="4"/>
  <c r="Z84" i="4"/>
  <c r="AA84" i="4"/>
  <c r="AB84" i="4"/>
  <c r="Z85" i="4"/>
  <c r="AA85" i="4"/>
  <c r="AB85" i="4"/>
  <c r="Z86" i="4"/>
  <c r="AA86" i="4"/>
  <c r="AB86" i="4"/>
  <c r="Z87" i="4"/>
  <c r="AA87" i="4"/>
  <c r="AB87" i="4"/>
  <c r="Z88" i="4"/>
  <c r="AA88" i="4"/>
  <c r="AB88" i="4"/>
  <c r="Z89" i="4"/>
  <c r="AA89" i="4"/>
  <c r="AB89" i="4"/>
  <c r="Z90" i="4"/>
  <c r="AA90" i="4"/>
  <c r="AB90" i="4"/>
  <c r="Z91" i="4"/>
  <c r="AA91" i="4"/>
  <c r="AB91" i="4"/>
  <c r="Z92" i="4"/>
  <c r="AA92" i="4"/>
  <c r="AB92" i="4"/>
  <c r="Z93" i="4"/>
  <c r="AA93" i="4"/>
  <c r="AB93" i="4"/>
  <c r="Z94" i="4"/>
  <c r="AA94" i="4"/>
  <c r="AB94" i="4"/>
  <c r="Z95" i="4"/>
  <c r="AA95" i="4"/>
  <c r="AB95" i="4"/>
  <c r="Z96" i="4"/>
  <c r="AA96" i="4"/>
  <c r="AB96" i="4"/>
  <c r="Z97" i="4"/>
  <c r="AA97" i="4"/>
  <c r="AB97" i="4"/>
  <c r="Z98" i="4"/>
  <c r="AA98" i="4"/>
  <c r="AB98" i="4"/>
  <c r="Z99" i="4"/>
  <c r="AA99" i="4"/>
  <c r="AB99" i="4"/>
  <c r="Z100" i="4"/>
  <c r="AA100" i="4"/>
  <c r="AB100" i="4"/>
  <c r="Z101" i="4"/>
  <c r="AA101" i="4"/>
  <c r="AB101" i="4"/>
  <c r="Z102" i="4"/>
  <c r="AA102" i="4"/>
  <c r="AB102" i="4"/>
  <c r="Z103" i="4"/>
  <c r="AA103" i="4"/>
  <c r="AB103" i="4"/>
  <c r="Z104" i="4"/>
  <c r="AA104" i="4"/>
  <c r="AB104" i="4"/>
  <c r="Z105" i="4"/>
  <c r="AA105" i="4"/>
  <c r="AB105" i="4"/>
  <c r="Z106" i="4"/>
  <c r="AA106" i="4"/>
  <c r="AB106" i="4"/>
  <c r="Z107" i="4"/>
  <c r="AA107" i="4"/>
  <c r="AB107" i="4"/>
  <c r="Z108" i="4"/>
  <c r="AA108" i="4"/>
  <c r="AB108" i="4"/>
  <c r="Z109" i="4"/>
  <c r="AA109" i="4"/>
  <c r="AB109" i="4"/>
  <c r="Z110" i="4"/>
  <c r="AA110" i="4"/>
  <c r="AB110" i="4"/>
  <c r="Z111" i="4"/>
  <c r="AA111" i="4"/>
  <c r="AB111" i="4"/>
  <c r="Z112" i="4"/>
  <c r="AA112" i="4"/>
  <c r="AB112" i="4"/>
  <c r="Z113" i="4"/>
  <c r="AA113" i="4"/>
  <c r="AB113" i="4"/>
  <c r="Z114" i="4"/>
  <c r="AA114" i="4"/>
  <c r="AB114" i="4"/>
  <c r="Z115" i="4"/>
  <c r="AA115" i="4"/>
  <c r="AB115" i="4"/>
  <c r="Z116" i="4"/>
  <c r="AA116" i="4"/>
  <c r="AB116" i="4"/>
  <c r="Z117" i="4"/>
  <c r="AA117" i="4"/>
  <c r="AB117" i="4"/>
  <c r="Z118" i="4"/>
  <c r="AA118" i="4"/>
  <c r="AB118" i="4"/>
  <c r="Z119" i="4"/>
  <c r="AA119" i="4"/>
  <c r="AB119" i="4"/>
  <c r="Z120" i="4"/>
  <c r="AA120" i="4"/>
  <c r="AB120" i="4"/>
  <c r="Z121" i="4"/>
  <c r="AA121" i="4"/>
  <c r="AB121" i="4"/>
  <c r="Z122" i="4"/>
  <c r="AA122" i="4"/>
  <c r="AB122" i="4"/>
  <c r="Z123" i="4"/>
  <c r="AA123" i="4"/>
  <c r="AB123" i="4"/>
  <c r="Z124" i="4"/>
  <c r="AA124" i="4"/>
  <c r="AB124" i="4"/>
  <c r="Z125" i="4"/>
  <c r="AA125" i="4"/>
  <c r="AB125" i="4"/>
  <c r="Z126" i="4"/>
  <c r="AA126" i="4"/>
  <c r="AB126" i="4"/>
  <c r="Z127" i="4"/>
  <c r="AA127" i="4"/>
  <c r="AB127" i="4"/>
  <c r="Z128" i="4"/>
  <c r="AA128" i="4"/>
  <c r="AB128" i="4"/>
  <c r="Z129" i="4"/>
  <c r="AA129" i="4"/>
  <c r="AB129" i="4"/>
  <c r="Z130" i="4"/>
  <c r="AA130" i="4"/>
  <c r="AB130" i="4"/>
  <c r="Z131" i="4"/>
  <c r="AA131" i="4"/>
  <c r="AB131" i="4"/>
  <c r="Z132" i="4"/>
  <c r="AA132" i="4"/>
  <c r="AB132" i="4"/>
  <c r="Z133" i="4"/>
  <c r="AA133" i="4"/>
  <c r="AB133" i="4"/>
  <c r="Z134" i="4"/>
  <c r="AA134" i="4"/>
  <c r="AB134" i="4"/>
  <c r="Z135" i="4"/>
  <c r="AA135" i="4"/>
  <c r="AB135" i="4"/>
  <c r="Z136" i="4"/>
  <c r="AA136" i="4"/>
  <c r="AB136" i="4"/>
  <c r="Z137" i="4"/>
  <c r="AA137" i="4"/>
  <c r="AB137" i="4"/>
  <c r="Z138" i="4"/>
  <c r="AA138" i="4"/>
  <c r="AB138" i="4"/>
  <c r="Z139" i="4"/>
  <c r="AA139" i="4"/>
  <c r="AB139" i="4"/>
  <c r="Z140" i="4"/>
  <c r="AA140" i="4"/>
  <c r="AB140" i="4"/>
  <c r="Z141" i="4"/>
  <c r="AA141" i="4"/>
  <c r="AB141" i="4"/>
  <c r="Z142" i="4"/>
  <c r="AA142" i="4"/>
  <c r="AB142" i="4"/>
  <c r="Z143" i="4"/>
  <c r="AA143" i="4"/>
  <c r="AB143" i="4"/>
  <c r="Z144" i="4"/>
  <c r="AA144" i="4"/>
  <c r="AB144" i="4"/>
  <c r="Z145" i="4"/>
  <c r="AA145" i="4"/>
  <c r="AB145" i="4"/>
  <c r="Z146" i="4"/>
  <c r="AA146" i="4"/>
  <c r="AB146" i="4"/>
  <c r="Z147" i="4"/>
  <c r="AA147" i="4"/>
  <c r="AB147" i="4"/>
  <c r="Z148" i="4"/>
  <c r="AA148" i="4"/>
  <c r="AB148" i="4"/>
  <c r="Z149" i="4"/>
  <c r="AA149" i="4"/>
  <c r="AB149" i="4"/>
  <c r="Z150" i="4"/>
  <c r="AA150" i="4"/>
  <c r="AB150" i="4"/>
  <c r="Z151" i="4"/>
  <c r="AA151" i="4"/>
  <c r="AB151" i="4"/>
  <c r="Z152" i="4"/>
  <c r="AA152" i="4"/>
  <c r="AB152" i="4"/>
  <c r="Z153" i="4"/>
  <c r="AA153" i="4"/>
  <c r="AB153" i="4"/>
  <c r="Z154" i="4"/>
  <c r="AA154" i="4"/>
  <c r="AB154" i="4"/>
  <c r="Z155" i="4"/>
  <c r="AA155" i="4"/>
  <c r="AB155" i="4"/>
  <c r="Z156" i="4"/>
  <c r="AA156" i="4"/>
  <c r="AB156" i="4"/>
  <c r="Z157" i="4"/>
  <c r="AA157" i="4"/>
  <c r="AB157" i="4"/>
  <c r="Z158" i="4"/>
  <c r="AA158" i="4"/>
  <c r="AB158" i="4"/>
  <c r="Z159" i="4"/>
  <c r="AA159" i="4"/>
  <c r="AB159" i="4"/>
  <c r="Z160" i="4"/>
  <c r="AA160" i="4"/>
  <c r="AB160" i="4"/>
  <c r="Z161" i="4"/>
  <c r="AA161" i="4"/>
  <c r="AB161" i="4"/>
  <c r="Z162" i="4"/>
  <c r="AA162" i="4"/>
  <c r="AB162" i="4"/>
  <c r="Z163" i="4"/>
  <c r="AA163" i="4"/>
  <c r="AB163" i="4"/>
  <c r="Z164" i="4"/>
  <c r="AA164" i="4"/>
  <c r="AB164" i="4"/>
  <c r="Z165" i="4"/>
  <c r="AA165" i="4"/>
  <c r="AB165" i="4"/>
  <c r="Z166" i="4"/>
  <c r="AA166" i="4"/>
  <c r="AB166" i="4"/>
  <c r="Z167" i="4"/>
  <c r="AA167" i="4"/>
  <c r="AB167" i="4"/>
  <c r="Z168" i="4"/>
  <c r="AA168" i="4"/>
  <c r="AB168" i="4"/>
  <c r="Z169" i="4"/>
  <c r="AA169" i="4"/>
  <c r="AB169" i="4"/>
  <c r="Z170" i="4"/>
  <c r="AA170" i="4"/>
  <c r="AB170" i="4"/>
  <c r="Z171" i="4"/>
  <c r="AA171" i="4"/>
  <c r="AB171" i="4"/>
  <c r="Z172" i="4"/>
  <c r="AA172" i="4"/>
  <c r="AB172" i="4"/>
  <c r="Z173" i="4"/>
  <c r="AA173" i="4"/>
  <c r="AB173" i="4"/>
  <c r="Z174" i="4"/>
  <c r="AA174" i="4"/>
  <c r="AB174" i="4"/>
  <c r="Z175" i="4"/>
  <c r="AA175" i="4"/>
  <c r="AB175" i="4"/>
  <c r="Z176" i="4"/>
  <c r="AA176" i="4"/>
  <c r="AB176" i="4"/>
  <c r="Z177" i="4"/>
  <c r="AA177" i="4"/>
  <c r="AB177" i="4"/>
  <c r="Z178" i="4"/>
  <c r="AA178" i="4"/>
  <c r="AB178" i="4"/>
  <c r="Z179" i="4"/>
  <c r="AA179" i="4"/>
  <c r="AB179" i="4"/>
  <c r="Z180" i="4"/>
  <c r="AA180" i="4"/>
  <c r="AB180" i="4"/>
  <c r="Z181" i="4"/>
  <c r="AA181" i="4"/>
  <c r="AB181" i="4"/>
  <c r="Z182" i="4"/>
  <c r="AA182" i="4"/>
  <c r="AB182" i="4"/>
  <c r="Z183" i="4"/>
  <c r="AA183" i="4"/>
  <c r="AB183" i="4"/>
  <c r="Z184" i="4"/>
  <c r="AA184" i="4"/>
  <c r="AB184" i="4"/>
  <c r="Z185" i="4"/>
  <c r="AA185" i="4"/>
  <c r="AB185" i="4"/>
  <c r="Z186" i="4"/>
  <c r="AA186" i="4"/>
  <c r="AB186" i="4"/>
  <c r="Z187" i="4"/>
  <c r="AA187" i="4"/>
  <c r="AB187" i="4"/>
  <c r="Z188" i="4"/>
  <c r="AA188" i="4"/>
  <c r="AB188" i="4"/>
  <c r="Z189" i="4"/>
  <c r="AA189" i="4"/>
  <c r="AB189" i="4"/>
  <c r="Z190" i="4"/>
  <c r="AA190" i="4"/>
  <c r="AB190" i="4"/>
  <c r="Z191" i="4"/>
  <c r="AA191" i="4"/>
  <c r="AB191" i="4"/>
  <c r="Z192" i="4"/>
  <c r="AA192" i="4"/>
  <c r="AB192" i="4"/>
  <c r="Z193" i="4"/>
  <c r="AA193" i="4"/>
  <c r="AB193" i="4"/>
  <c r="Z194" i="4"/>
  <c r="AA194" i="4"/>
  <c r="AB194" i="4"/>
  <c r="Z195" i="4"/>
  <c r="AA195" i="4"/>
  <c r="AB195" i="4"/>
  <c r="Z196" i="4"/>
  <c r="AA196" i="4"/>
  <c r="AB196" i="4"/>
  <c r="Z197" i="4"/>
  <c r="AA197" i="4"/>
  <c r="AB197" i="4"/>
  <c r="Z198" i="4"/>
  <c r="AA198" i="4"/>
  <c r="AB198" i="4"/>
  <c r="Z199" i="4"/>
  <c r="AA199" i="4"/>
  <c r="AB199" i="4"/>
  <c r="Z200" i="4"/>
  <c r="AA200" i="4"/>
  <c r="AB200" i="4"/>
  <c r="Z201" i="4"/>
  <c r="AA201" i="4"/>
  <c r="AB201" i="4"/>
  <c r="Z202" i="4"/>
  <c r="AA202" i="4"/>
  <c r="AB202" i="4"/>
  <c r="Z203" i="4"/>
  <c r="AA203" i="4"/>
  <c r="AB203" i="4"/>
  <c r="Z204" i="4"/>
  <c r="AA204" i="4"/>
  <c r="AB204" i="4"/>
  <c r="Z205" i="4"/>
  <c r="AA205" i="4"/>
  <c r="AB205" i="4"/>
  <c r="Z206" i="4"/>
  <c r="AA206" i="4"/>
  <c r="AB206" i="4"/>
  <c r="Z207" i="4"/>
  <c r="AA207" i="4"/>
  <c r="AB207" i="4"/>
  <c r="Z208" i="4"/>
  <c r="AA208" i="4"/>
  <c r="AB208" i="4"/>
  <c r="Z209" i="4"/>
  <c r="AA209" i="4"/>
  <c r="AB209" i="4"/>
  <c r="Z210" i="4"/>
  <c r="AA210" i="4"/>
  <c r="AB210" i="4"/>
  <c r="Z211" i="4"/>
  <c r="AA211" i="4"/>
  <c r="AB211" i="4"/>
  <c r="Z212" i="4"/>
  <c r="AA212" i="4"/>
  <c r="AB212" i="4"/>
  <c r="Z213" i="4"/>
  <c r="AA213" i="4"/>
  <c r="AB213" i="4"/>
  <c r="Z214" i="4"/>
  <c r="AA214" i="4"/>
  <c r="AB214" i="4"/>
  <c r="Z215" i="4"/>
  <c r="AA215" i="4"/>
  <c r="AB215" i="4"/>
  <c r="Z216" i="4"/>
  <c r="AA216" i="4"/>
  <c r="AB216" i="4"/>
  <c r="Z217" i="4"/>
  <c r="AA217" i="4"/>
  <c r="AB217" i="4"/>
  <c r="Z218" i="4"/>
  <c r="AA218" i="4"/>
  <c r="AB218" i="4"/>
  <c r="Z219" i="4"/>
  <c r="AA219" i="4"/>
  <c r="AB219" i="4"/>
  <c r="Z220" i="4"/>
  <c r="AA220" i="4"/>
  <c r="AB220" i="4"/>
  <c r="Z221" i="4"/>
  <c r="AA221" i="4"/>
  <c r="AB221" i="4"/>
  <c r="Z222" i="4"/>
  <c r="AA222" i="4"/>
  <c r="AB222" i="4"/>
  <c r="Z223" i="4"/>
  <c r="AA223" i="4"/>
  <c r="AB223" i="4"/>
  <c r="Z224" i="4"/>
  <c r="AA224" i="4"/>
  <c r="AB224" i="4"/>
  <c r="Z225" i="4"/>
  <c r="AA225" i="4"/>
  <c r="AB225" i="4"/>
  <c r="Z226" i="4"/>
  <c r="AA226" i="4"/>
  <c r="AB226" i="4"/>
  <c r="Z227" i="4"/>
  <c r="AA227" i="4"/>
  <c r="AB227" i="4"/>
  <c r="Z228" i="4"/>
  <c r="AA228" i="4"/>
  <c r="AB228" i="4"/>
  <c r="Z229" i="4"/>
  <c r="AA229" i="4"/>
  <c r="AB229" i="4"/>
  <c r="Z230" i="4"/>
  <c r="AA230" i="4"/>
  <c r="AB230" i="4"/>
  <c r="Z231" i="4"/>
  <c r="AA231" i="4"/>
  <c r="AB231" i="4"/>
  <c r="Z232" i="4"/>
  <c r="AA232" i="4"/>
  <c r="AB232" i="4"/>
  <c r="Z233" i="4"/>
  <c r="AA233" i="4"/>
  <c r="AB233" i="4"/>
  <c r="Z234" i="4"/>
  <c r="AA234" i="4"/>
  <c r="AB234" i="4"/>
  <c r="Z235" i="4"/>
  <c r="AA235" i="4"/>
  <c r="AB235" i="4"/>
  <c r="Z236" i="4"/>
  <c r="AA236" i="4"/>
  <c r="AB236" i="4"/>
  <c r="Z237" i="4"/>
  <c r="AA237" i="4"/>
  <c r="AB237" i="4"/>
  <c r="Z238" i="4"/>
  <c r="AA238" i="4"/>
  <c r="AB238" i="4"/>
  <c r="Z239" i="4"/>
  <c r="AA239" i="4"/>
  <c r="AB239" i="4"/>
  <c r="Z240" i="4"/>
  <c r="AA240" i="4"/>
  <c r="AB240" i="4"/>
  <c r="Z241" i="4"/>
  <c r="AA241" i="4"/>
  <c r="AB241" i="4"/>
  <c r="Z242" i="4"/>
  <c r="AA242" i="4"/>
  <c r="AB242" i="4"/>
  <c r="Z243" i="4"/>
  <c r="AA243" i="4"/>
  <c r="AB243" i="4"/>
  <c r="Z244" i="4"/>
  <c r="AA244" i="4"/>
  <c r="AB244" i="4"/>
  <c r="Z245" i="4"/>
  <c r="AA245" i="4"/>
  <c r="AB245" i="4"/>
  <c r="Z246" i="4"/>
  <c r="AA246" i="4"/>
  <c r="AB246" i="4"/>
  <c r="Z247" i="4"/>
  <c r="AA247" i="4"/>
  <c r="AB247" i="4"/>
  <c r="Z248" i="4"/>
  <c r="AA248" i="4"/>
  <c r="AB248" i="4"/>
  <c r="Z249" i="4"/>
  <c r="AA249" i="4"/>
  <c r="AB249" i="4"/>
  <c r="Z250" i="4"/>
  <c r="AA250" i="4"/>
  <c r="AB250" i="4"/>
  <c r="Z251" i="4"/>
  <c r="AA251" i="4"/>
  <c r="AB251" i="4"/>
  <c r="Z252" i="4"/>
  <c r="AA252" i="4"/>
  <c r="AB252" i="4"/>
  <c r="Z253" i="4"/>
  <c r="AA253" i="4"/>
  <c r="AB253" i="4"/>
  <c r="Z254" i="4"/>
  <c r="AA254" i="4"/>
  <c r="AB254" i="4"/>
  <c r="Z255" i="4"/>
  <c r="AA255" i="4"/>
  <c r="AB255" i="4"/>
  <c r="Z256" i="4"/>
  <c r="AA256" i="4"/>
  <c r="AB256" i="4"/>
  <c r="Z257" i="4"/>
  <c r="AA257" i="4"/>
  <c r="AB257" i="4"/>
  <c r="Z258" i="4"/>
  <c r="AA258" i="4"/>
  <c r="AB258" i="4"/>
  <c r="Z259" i="4"/>
  <c r="AA259" i="4"/>
  <c r="AB259" i="4"/>
  <c r="Z260" i="4"/>
  <c r="AA260" i="4"/>
  <c r="AB260" i="4"/>
  <c r="Z261" i="4"/>
  <c r="AA261" i="4"/>
  <c r="AB261" i="4"/>
  <c r="Z262" i="4"/>
  <c r="AA262" i="4"/>
  <c r="AB262" i="4"/>
  <c r="Z263" i="4"/>
  <c r="AA263" i="4"/>
  <c r="AB263" i="4"/>
  <c r="Z264" i="4"/>
  <c r="AA264" i="4"/>
  <c r="AB264" i="4"/>
  <c r="Z265" i="4"/>
  <c r="AA265" i="4"/>
  <c r="AB265" i="4"/>
  <c r="Z266" i="4"/>
  <c r="AA266" i="4"/>
  <c r="AB266" i="4"/>
  <c r="Z267" i="4"/>
  <c r="AA267" i="4"/>
  <c r="AB267" i="4"/>
  <c r="Z268" i="4"/>
  <c r="AA268" i="4"/>
  <c r="AB268" i="4"/>
  <c r="Z269" i="4"/>
  <c r="AA269" i="4"/>
  <c r="AB269" i="4"/>
  <c r="Z270" i="4"/>
  <c r="AA270" i="4"/>
  <c r="AB270" i="4"/>
  <c r="Z271" i="4"/>
  <c r="AA271" i="4"/>
  <c r="AB271" i="4"/>
  <c r="Z272" i="4"/>
  <c r="AA272" i="4"/>
  <c r="AB272" i="4"/>
  <c r="Z273" i="4"/>
  <c r="AA273" i="4"/>
  <c r="AB273" i="4"/>
  <c r="Z274" i="4"/>
  <c r="AA274" i="4"/>
  <c r="AB274" i="4"/>
  <c r="Z275" i="4"/>
  <c r="AA275" i="4"/>
  <c r="AB275" i="4"/>
  <c r="Z276" i="4"/>
  <c r="AA276" i="4"/>
  <c r="AB276" i="4"/>
  <c r="Z277" i="4"/>
  <c r="AA277" i="4"/>
  <c r="AB277" i="4"/>
  <c r="Z278" i="4"/>
  <c r="AA278" i="4"/>
  <c r="AB278" i="4"/>
  <c r="Z279" i="4"/>
  <c r="AA279" i="4"/>
  <c r="AB279" i="4"/>
  <c r="Z280" i="4"/>
  <c r="AA280" i="4"/>
  <c r="AB280" i="4"/>
  <c r="Z281" i="4"/>
  <c r="AA281" i="4"/>
  <c r="AB281" i="4"/>
  <c r="Z282" i="4"/>
  <c r="AA282" i="4"/>
  <c r="AB282" i="4"/>
  <c r="Z283" i="4"/>
  <c r="AA283" i="4"/>
  <c r="AB283" i="4"/>
  <c r="Z284" i="4"/>
  <c r="AA284" i="4"/>
  <c r="AB284" i="4"/>
  <c r="Z285" i="4"/>
  <c r="AA285" i="4"/>
  <c r="AB285" i="4"/>
  <c r="Z286" i="4"/>
  <c r="AA286" i="4"/>
  <c r="AB286" i="4"/>
  <c r="Z287" i="4"/>
  <c r="AA287" i="4"/>
  <c r="AB287" i="4"/>
  <c r="Z288" i="4"/>
  <c r="AA288" i="4"/>
  <c r="AB288" i="4"/>
  <c r="Z289" i="4"/>
  <c r="AA289" i="4"/>
  <c r="AB289" i="4"/>
  <c r="Z290" i="4"/>
  <c r="AA290" i="4"/>
  <c r="AB290" i="4"/>
  <c r="Z291" i="4"/>
  <c r="AA291" i="4"/>
  <c r="AB291" i="4"/>
  <c r="Z292" i="4"/>
  <c r="AA292" i="4"/>
  <c r="AB292" i="4"/>
  <c r="Z293" i="4"/>
  <c r="AA293" i="4"/>
  <c r="AB293" i="4"/>
  <c r="Z294" i="4"/>
  <c r="AA294" i="4"/>
  <c r="AB294" i="4"/>
  <c r="Z295" i="4"/>
  <c r="AA295" i="4"/>
  <c r="AB295" i="4"/>
  <c r="Z296" i="4"/>
  <c r="AA296" i="4"/>
  <c r="AB296" i="4"/>
  <c r="Z297" i="4"/>
  <c r="AA297" i="4"/>
  <c r="AB297" i="4"/>
  <c r="Z298" i="4"/>
  <c r="AA298" i="4"/>
  <c r="AB298" i="4"/>
  <c r="Z299" i="4"/>
  <c r="AA299" i="4"/>
  <c r="AB299" i="4"/>
  <c r="Z300" i="4"/>
  <c r="AA300" i="4"/>
  <c r="AB300" i="4"/>
  <c r="Z301" i="4"/>
  <c r="AA301" i="4"/>
  <c r="AB301" i="4"/>
  <c r="Z302" i="4"/>
  <c r="AA302" i="4"/>
  <c r="AB302" i="4"/>
  <c r="Z303" i="4"/>
  <c r="AA303" i="4"/>
  <c r="AB303" i="4"/>
  <c r="Z304" i="4"/>
  <c r="AA304" i="4"/>
  <c r="AB304" i="4"/>
  <c r="Z305" i="4"/>
  <c r="AA305" i="4"/>
  <c r="AB305" i="4"/>
  <c r="Z306" i="4"/>
  <c r="AA306" i="4"/>
  <c r="AB306" i="4"/>
  <c r="Z307" i="4"/>
  <c r="AA307" i="4"/>
  <c r="AB307" i="4"/>
  <c r="Z308" i="4"/>
  <c r="AA308" i="4"/>
  <c r="AB308" i="4"/>
  <c r="Z309" i="4"/>
  <c r="AA309" i="4"/>
  <c r="AB309" i="4"/>
  <c r="Z310" i="4"/>
  <c r="AA310" i="4"/>
  <c r="AB310" i="4"/>
  <c r="Z311" i="4"/>
  <c r="AA311" i="4"/>
  <c r="AB311" i="4"/>
  <c r="Z312" i="4"/>
  <c r="AA312" i="4"/>
  <c r="AB312" i="4"/>
  <c r="Z313" i="4"/>
  <c r="AA313" i="4"/>
  <c r="AB313" i="4"/>
  <c r="Z314" i="4"/>
  <c r="AA314" i="4"/>
  <c r="AB314" i="4"/>
  <c r="Z315" i="4"/>
  <c r="AA315" i="4"/>
  <c r="AB315" i="4"/>
  <c r="Z316" i="4"/>
  <c r="AA316" i="4"/>
  <c r="AB316" i="4"/>
  <c r="Z317" i="4"/>
  <c r="AA317" i="4"/>
  <c r="AB317" i="4"/>
  <c r="Z318" i="4"/>
  <c r="AA318" i="4"/>
  <c r="AB318" i="4"/>
  <c r="Z319" i="4"/>
  <c r="AA319" i="4"/>
  <c r="AB319" i="4"/>
  <c r="Z320" i="4"/>
  <c r="AA320" i="4"/>
  <c r="AB320" i="4"/>
  <c r="Z321" i="4"/>
  <c r="AA321" i="4"/>
  <c r="AB321" i="4"/>
  <c r="Z322" i="4"/>
  <c r="AA322" i="4"/>
  <c r="AB322" i="4"/>
  <c r="Z323" i="4"/>
  <c r="AA323" i="4"/>
  <c r="AB323" i="4"/>
  <c r="Z324" i="4"/>
  <c r="AA324" i="4"/>
  <c r="AB324" i="4"/>
  <c r="Z325" i="4"/>
  <c r="AA325" i="4"/>
  <c r="AB325" i="4"/>
  <c r="Z326" i="4"/>
  <c r="AA326" i="4"/>
  <c r="AB326" i="4"/>
  <c r="Z327" i="4"/>
  <c r="AA327" i="4"/>
  <c r="AB327" i="4"/>
  <c r="Z328" i="4"/>
  <c r="AA328" i="4"/>
  <c r="AB328" i="4"/>
  <c r="Z329" i="4"/>
  <c r="AA329" i="4"/>
  <c r="AB329" i="4"/>
  <c r="Z330" i="4"/>
  <c r="AA330" i="4"/>
  <c r="AB330" i="4"/>
  <c r="Z331" i="4"/>
  <c r="AA331" i="4"/>
  <c r="AB331" i="4"/>
  <c r="Z332" i="4"/>
  <c r="AA332" i="4"/>
  <c r="AB332" i="4"/>
  <c r="Z333" i="4"/>
  <c r="AA333" i="4"/>
  <c r="AB333" i="4"/>
  <c r="Z334" i="4"/>
  <c r="AA334" i="4"/>
  <c r="AB334" i="4"/>
  <c r="Z335" i="4"/>
  <c r="AA335" i="4"/>
  <c r="AB335" i="4"/>
  <c r="Z336" i="4"/>
  <c r="AA336" i="4"/>
  <c r="AB336" i="4"/>
  <c r="Z337" i="4"/>
  <c r="AA337" i="4"/>
  <c r="AB337" i="4"/>
  <c r="Z338" i="4"/>
  <c r="AA338" i="4"/>
  <c r="AB338" i="4"/>
  <c r="Z339" i="4"/>
  <c r="AA339" i="4"/>
  <c r="AB339" i="4"/>
  <c r="Z340" i="4"/>
  <c r="AA340" i="4"/>
  <c r="AB340" i="4"/>
  <c r="Z341" i="4"/>
  <c r="AA341" i="4"/>
  <c r="AB341" i="4"/>
  <c r="Z342" i="4"/>
  <c r="AA342" i="4"/>
  <c r="AB342" i="4"/>
  <c r="Z343" i="4"/>
  <c r="AA343" i="4"/>
  <c r="AB343" i="4"/>
  <c r="Z344" i="4"/>
  <c r="AA344" i="4"/>
  <c r="AB344" i="4"/>
  <c r="Z345" i="4"/>
  <c r="AA345" i="4"/>
  <c r="AB345" i="4"/>
  <c r="Z346" i="4"/>
  <c r="AA346" i="4"/>
  <c r="AB346" i="4"/>
  <c r="Z347" i="4"/>
  <c r="AA347" i="4"/>
  <c r="AB347" i="4"/>
  <c r="Z348" i="4"/>
  <c r="AA348" i="4"/>
  <c r="AB348" i="4"/>
  <c r="Z349" i="4"/>
  <c r="AA349" i="4"/>
  <c r="AB349" i="4"/>
  <c r="Z350" i="4"/>
  <c r="AA350" i="4"/>
  <c r="AB350" i="4"/>
  <c r="Z351" i="4"/>
  <c r="AA351" i="4"/>
  <c r="AB351" i="4"/>
  <c r="Z352" i="4"/>
  <c r="AA352" i="4"/>
  <c r="AB352" i="4"/>
  <c r="Z353" i="4"/>
  <c r="AA353" i="4"/>
  <c r="AB353" i="4"/>
  <c r="Z354" i="4"/>
  <c r="AA354" i="4"/>
  <c r="AB354" i="4"/>
  <c r="Z355" i="4"/>
  <c r="AA355" i="4"/>
  <c r="AB355" i="4"/>
  <c r="Z356" i="4"/>
  <c r="AA356" i="4"/>
  <c r="AB356" i="4"/>
  <c r="Z357" i="4"/>
  <c r="AA357" i="4"/>
  <c r="AB357" i="4"/>
  <c r="Z358" i="4"/>
  <c r="AA358" i="4"/>
  <c r="AB358" i="4"/>
  <c r="Z359" i="4"/>
  <c r="AA359" i="4"/>
  <c r="AB359" i="4"/>
  <c r="Z360" i="4"/>
  <c r="AA360" i="4"/>
  <c r="AB360" i="4"/>
  <c r="Z361" i="4"/>
  <c r="AA361" i="4"/>
  <c r="AB361" i="4"/>
  <c r="Z362" i="4"/>
  <c r="AA362" i="4"/>
  <c r="AB362" i="4"/>
  <c r="Z363" i="4"/>
  <c r="AA363" i="4"/>
  <c r="AB363" i="4"/>
  <c r="Z364" i="4"/>
  <c r="AA364" i="4"/>
  <c r="AB364" i="4"/>
  <c r="Z365" i="4"/>
  <c r="AA365" i="4"/>
  <c r="AB365" i="4"/>
  <c r="Z366" i="4"/>
  <c r="AA366" i="4"/>
  <c r="AB366" i="4"/>
  <c r="Z367" i="4"/>
  <c r="AA367" i="4"/>
  <c r="AB367" i="4"/>
  <c r="Z368" i="4"/>
  <c r="AA368" i="4"/>
  <c r="AB368" i="4"/>
  <c r="Z369" i="4"/>
  <c r="AA369" i="4"/>
  <c r="AB369" i="4"/>
  <c r="Z370" i="4"/>
  <c r="AA370" i="4"/>
  <c r="AB370" i="4"/>
  <c r="Z371" i="4"/>
  <c r="AA371" i="4"/>
  <c r="AB371" i="4"/>
  <c r="Z372" i="4"/>
  <c r="AA372" i="4"/>
  <c r="AB372" i="4"/>
  <c r="Z373" i="4"/>
  <c r="AA373" i="4"/>
  <c r="AB373" i="4"/>
  <c r="Z374" i="4"/>
  <c r="AA374" i="4"/>
  <c r="AB374" i="4"/>
  <c r="Z375" i="4"/>
  <c r="AA375" i="4"/>
  <c r="AB375" i="4"/>
  <c r="Z376" i="4"/>
  <c r="AA376" i="4"/>
  <c r="AB376" i="4"/>
  <c r="Z377" i="4"/>
  <c r="AA377" i="4"/>
  <c r="AB377" i="4"/>
  <c r="Z378" i="4"/>
  <c r="AA378" i="4"/>
  <c r="AB378" i="4"/>
  <c r="Z379" i="4"/>
  <c r="AA379" i="4"/>
  <c r="AB379" i="4"/>
  <c r="Z380" i="4"/>
  <c r="AA380" i="4"/>
  <c r="AB380" i="4"/>
  <c r="Z381" i="4"/>
  <c r="AA381" i="4"/>
  <c r="AB381" i="4"/>
  <c r="Z382" i="4"/>
  <c r="AA382" i="4"/>
  <c r="AB382" i="4"/>
  <c r="Z383" i="4"/>
  <c r="AA383" i="4"/>
  <c r="AB383" i="4"/>
  <c r="Z384" i="4"/>
  <c r="AA384" i="4"/>
  <c r="AB384" i="4"/>
  <c r="Z385" i="4"/>
  <c r="AA385" i="4"/>
  <c r="AB385" i="4"/>
  <c r="Z386" i="4"/>
  <c r="AA386" i="4"/>
  <c r="AB386" i="4"/>
  <c r="Z387" i="4"/>
  <c r="AA387" i="4"/>
  <c r="AB387" i="4"/>
  <c r="Z388" i="4"/>
  <c r="AA388" i="4"/>
  <c r="AB388" i="4"/>
  <c r="Z389" i="4"/>
  <c r="AA389" i="4"/>
  <c r="AB389" i="4"/>
  <c r="Z390" i="4"/>
  <c r="AA390" i="4"/>
  <c r="AB390" i="4"/>
  <c r="Z391" i="4"/>
  <c r="AA391" i="4"/>
  <c r="AB391" i="4"/>
  <c r="Z392" i="4"/>
  <c r="AA392" i="4"/>
  <c r="AB392" i="4"/>
  <c r="Z393" i="4"/>
  <c r="AA393" i="4"/>
  <c r="AB393" i="4"/>
  <c r="Z394" i="4"/>
  <c r="AA394" i="4"/>
  <c r="AB394" i="4"/>
  <c r="Z395" i="4"/>
  <c r="AA395" i="4"/>
  <c r="AB395" i="4"/>
  <c r="Z396" i="4"/>
  <c r="AA396" i="4"/>
  <c r="AB396" i="4"/>
  <c r="Z397" i="4"/>
  <c r="AA397" i="4"/>
  <c r="AB397" i="4"/>
  <c r="Z398" i="4"/>
  <c r="AA398" i="4"/>
  <c r="AB398" i="4"/>
  <c r="Z399" i="4"/>
  <c r="AA399" i="4"/>
  <c r="AB399" i="4"/>
  <c r="Z400" i="4"/>
  <c r="AA400" i="4"/>
  <c r="AB400" i="4"/>
  <c r="Z401" i="4"/>
  <c r="AA401" i="4"/>
  <c r="AB401" i="4"/>
  <c r="Z402" i="4"/>
  <c r="AA402" i="4"/>
  <c r="AB402" i="4"/>
  <c r="Z403" i="4"/>
  <c r="AA403" i="4"/>
  <c r="AB403" i="4"/>
  <c r="Z404" i="4"/>
  <c r="AA404" i="4"/>
  <c r="AB404" i="4"/>
  <c r="Z405" i="4"/>
  <c r="AA405" i="4"/>
  <c r="AB405" i="4"/>
  <c r="Z406" i="4"/>
  <c r="AA406" i="4"/>
  <c r="AB406" i="4"/>
  <c r="Z407" i="4"/>
  <c r="AA407" i="4"/>
  <c r="AB407" i="4"/>
  <c r="Z408" i="4"/>
  <c r="AA408" i="4"/>
  <c r="AB408" i="4"/>
  <c r="Z409" i="4"/>
  <c r="AA409" i="4"/>
  <c r="AB409" i="4"/>
  <c r="Z410" i="4"/>
  <c r="AA410" i="4"/>
  <c r="AB410" i="4"/>
  <c r="Z411" i="4"/>
  <c r="AA411" i="4"/>
  <c r="AB411" i="4"/>
  <c r="Z412" i="4"/>
  <c r="AA412" i="4"/>
  <c r="AB412" i="4"/>
  <c r="Z413" i="4"/>
  <c r="AA413" i="4"/>
  <c r="AB413" i="4"/>
  <c r="Z414" i="4"/>
  <c r="AA414" i="4"/>
  <c r="AB414" i="4"/>
  <c r="Z415" i="4"/>
  <c r="AA415" i="4"/>
  <c r="AB415" i="4"/>
  <c r="Z416" i="4"/>
  <c r="AA416" i="4"/>
  <c r="AB416" i="4"/>
  <c r="Z417" i="4"/>
  <c r="AA417" i="4"/>
  <c r="AB417" i="4"/>
  <c r="Z418" i="4"/>
  <c r="AA418" i="4"/>
  <c r="AB418" i="4"/>
  <c r="Z419" i="4"/>
  <c r="AA419" i="4"/>
  <c r="AB419" i="4"/>
  <c r="Z420" i="4"/>
  <c r="AA420" i="4"/>
  <c r="AB420" i="4"/>
  <c r="Z421" i="4"/>
  <c r="AA421" i="4"/>
  <c r="AB421" i="4"/>
  <c r="Z422" i="4"/>
  <c r="AA422" i="4"/>
  <c r="AB422" i="4"/>
  <c r="Z423" i="4"/>
  <c r="AA423" i="4"/>
  <c r="AB423" i="4"/>
  <c r="Z424" i="4"/>
  <c r="AA424" i="4"/>
  <c r="AB424" i="4"/>
  <c r="Z425" i="4"/>
  <c r="AA425" i="4"/>
  <c r="AB425" i="4"/>
  <c r="Z426" i="4"/>
  <c r="AA426" i="4"/>
  <c r="AB426" i="4"/>
  <c r="Z427" i="4"/>
  <c r="AA427" i="4"/>
  <c r="AB427" i="4"/>
  <c r="Z428" i="4"/>
  <c r="AA428" i="4"/>
  <c r="AB428" i="4"/>
  <c r="Z429" i="4"/>
  <c r="AA429" i="4"/>
  <c r="AB429" i="4"/>
  <c r="Z430" i="4"/>
  <c r="AA430" i="4"/>
  <c r="AB430" i="4"/>
  <c r="Z431" i="4"/>
  <c r="AA431" i="4"/>
  <c r="AB431" i="4"/>
  <c r="Z432" i="4"/>
  <c r="AA432" i="4"/>
  <c r="AB432" i="4"/>
  <c r="Z433" i="4"/>
  <c r="AA433" i="4"/>
  <c r="AB433" i="4"/>
  <c r="Z434" i="4"/>
  <c r="AA434" i="4"/>
  <c r="AB434" i="4"/>
  <c r="Z435" i="4"/>
  <c r="AA435" i="4"/>
  <c r="AB435" i="4"/>
  <c r="Z436" i="4"/>
  <c r="AA436" i="4"/>
  <c r="AB436" i="4"/>
  <c r="Z437" i="4"/>
  <c r="AA437" i="4"/>
  <c r="AB437" i="4"/>
  <c r="Z438" i="4"/>
  <c r="AA438" i="4"/>
  <c r="AB438" i="4"/>
  <c r="Z439" i="4"/>
  <c r="AA439" i="4"/>
  <c r="AB439" i="4"/>
  <c r="Z440" i="4"/>
  <c r="AA440" i="4"/>
  <c r="AB440" i="4"/>
  <c r="Z441" i="4"/>
  <c r="AA441" i="4"/>
  <c r="AB441" i="4"/>
  <c r="Z442" i="4"/>
  <c r="AA442" i="4"/>
  <c r="AB442" i="4"/>
  <c r="Z443" i="4"/>
  <c r="AA443" i="4"/>
  <c r="AB443" i="4"/>
  <c r="Z444" i="4"/>
  <c r="AA444" i="4"/>
  <c r="AB444" i="4"/>
  <c r="Z445" i="4"/>
  <c r="AA445" i="4"/>
  <c r="AB445" i="4"/>
  <c r="Z446" i="4"/>
  <c r="AA446" i="4"/>
  <c r="AB446" i="4"/>
  <c r="Z447" i="4"/>
  <c r="AA447" i="4"/>
  <c r="AB447" i="4"/>
  <c r="Z448" i="4"/>
  <c r="AA448" i="4"/>
  <c r="AB448" i="4"/>
  <c r="Z449" i="4"/>
  <c r="AA449" i="4"/>
  <c r="AB449" i="4"/>
  <c r="Z450" i="4"/>
  <c r="AA450" i="4"/>
  <c r="AB450" i="4"/>
  <c r="Z451" i="4"/>
  <c r="AA451" i="4"/>
  <c r="AB451" i="4"/>
  <c r="Z452" i="4"/>
  <c r="AA452" i="4"/>
  <c r="AB452" i="4"/>
  <c r="Z453" i="4"/>
  <c r="AA453" i="4"/>
  <c r="AB453" i="4"/>
  <c r="Z454" i="4"/>
  <c r="AA454" i="4"/>
  <c r="AB454" i="4"/>
  <c r="Z455" i="4"/>
  <c r="AA455" i="4"/>
  <c r="AB455" i="4"/>
  <c r="Z456" i="4"/>
  <c r="AA456" i="4"/>
  <c r="AB456" i="4"/>
  <c r="Z457" i="4"/>
  <c r="AA457" i="4"/>
  <c r="AB457" i="4"/>
  <c r="Z458" i="4"/>
  <c r="AA458" i="4"/>
  <c r="AB458" i="4"/>
  <c r="Z459" i="4"/>
  <c r="AA459" i="4"/>
  <c r="AB459" i="4"/>
  <c r="Z460" i="4"/>
  <c r="AA460" i="4"/>
  <c r="AB460" i="4"/>
  <c r="Z461" i="4"/>
  <c r="AA461" i="4"/>
  <c r="AB461" i="4"/>
  <c r="Z462" i="4"/>
  <c r="AA462" i="4"/>
  <c r="AB462" i="4"/>
  <c r="Z463" i="4"/>
  <c r="AA463" i="4"/>
  <c r="AB463" i="4"/>
  <c r="Z464" i="4"/>
  <c r="AA464" i="4"/>
  <c r="AB464" i="4"/>
  <c r="Z465" i="4"/>
  <c r="AA465" i="4"/>
  <c r="AB465" i="4"/>
  <c r="Z466" i="4"/>
  <c r="AA466" i="4"/>
  <c r="AB466" i="4"/>
  <c r="Z467" i="4"/>
  <c r="AA467" i="4"/>
  <c r="AB467" i="4"/>
  <c r="Z468" i="4"/>
  <c r="AA468" i="4"/>
  <c r="AB468" i="4"/>
  <c r="Z469" i="4"/>
  <c r="AA469" i="4"/>
  <c r="AB469" i="4"/>
  <c r="Z470" i="4"/>
  <c r="AA470" i="4"/>
  <c r="AB470" i="4"/>
  <c r="Z471" i="4"/>
  <c r="AA471" i="4"/>
  <c r="AB471" i="4"/>
  <c r="Z472" i="4"/>
  <c r="AA472" i="4"/>
  <c r="AB472" i="4"/>
  <c r="Z473" i="4"/>
  <c r="AA473" i="4"/>
  <c r="AB473" i="4"/>
  <c r="Z474" i="4"/>
  <c r="AA474" i="4"/>
  <c r="AB474" i="4"/>
  <c r="Z475" i="4"/>
  <c r="AA475" i="4"/>
  <c r="AB475" i="4"/>
  <c r="Z476" i="4"/>
  <c r="AA476" i="4"/>
  <c r="AB476" i="4"/>
  <c r="Z477" i="4"/>
  <c r="AA477" i="4"/>
  <c r="AB477" i="4"/>
  <c r="Z478" i="4"/>
  <c r="AA478" i="4"/>
  <c r="AB478" i="4"/>
  <c r="Z479" i="4"/>
  <c r="AA479" i="4"/>
  <c r="AB479" i="4"/>
  <c r="Z480" i="4"/>
  <c r="AA480" i="4"/>
  <c r="AB480" i="4"/>
  <c r="Z481" i="4"/>
  <c r="AA481" i="4"/>
  <c r="AB481" i="4"/>
  <c r="Z482" i="4"/>
  <c r="AA482" i="4"/>
  <c r="AB482" i="4"/>
  <c r="Z483" i="4"/>
  <c r="AA483" i="4"/>
  <c r="AB483" i="4"/>
  <c r="Z484" i="4"/>
  <c r="AA484" i="4"/>
  <c r="AB484" i="4"/>
  <c r="Z485" i="4"/>
  <c r="AA485" i="4"/>
  <c r="AB485" i="4"/>
  <c r="Z486" i="4"/>
  <c r="AA486" i="4"/>
  <c r="AB486" i="4"/>
  <c r="Z487" i="4"/>
  <c r="AA487" i="4"/>
  <c r="AB487" i="4"/>
  <c r="Z488" i="4"/>
  <c r="AA488" i="4"/>
  <c r="AB488" i="4"/>
  <c r="Z489" i="4"/>
  <c r="AA489" i="4"/>
  <c r="AB489" i="4"/>
  <c r="Z490" i="4"/>
  <c r="AA490" i="4"/>
  <c r="AB490" i="4"/>
  <c r="Z491" i="4"/>
  <c r="AA491" i="4"/>
  <c r="AB491" i="4"/>
  <c r="Z492" i="4"/>
  <c r="AA492" i="4"/>
  <c r="AB492" i="4"/>
  <c r="Z493" i="4"/>
  <c r="AA493" i="4"/>
  <c r="AB493" i="4"/>
  <c r="Z494" i="4"/>
  <c r="AA494" i="4"/>
  <c r="AB494" i="4"/>
  <c r="Z495" i="4"/>
  <c r="AA495" i="4"/>
  <c r="AB495" i="4"/>
  <c r="Z496" i="4"/>
  <c r="AA496" i="4"/>
  <c r="AB496" i="4"/>
  <c r="Z497" i="4"/>
  <c r="AA497" i="4"/>
  <c r="AB497" i="4"/>
  <c r="Z498" i="4"/>
  <c r="AA498" i="4"/>
  <c r="AB498" i="4"/>
  <c r="Z499" i="4"/>
  <c r="AA499" i="4"/>
  <c r="AB499" i="4"/>
  <c r="Z500" i="4"/>
  <c r="AA500" i="4"/>
  <c r="AB500" i="4"/>
  <c r="Z501" i="4"/>
  <c r="AA501" i="4"/>
  <c r="AB501" i="4"/>
  <c r="Z502" i="4"/>
  <c r="AA502" i="4"/>
  <c r="AB502" i="4"/>
  <c r="S5" i="4"/>
  <c r="L9" i="4"/>
  <c r="M9" i="4"/>
  <c r="N9" i="4"/>
  <c r="L10" i="4"/>
  <c r="M10" i="4"/>
  <c r="N10" i="4"/>
  <c r="L11" i="4"/>
  <c r="M11" i="4"/>
  <c r="N11" i="4"/>
  <c r="L12" i="4"/>
  <c r="M12" i="4"/>
  <c r="N12" i="4"/>
  <c r="L13" i="4"/>
  <c r="M13" i="4"/>
  <c r="N13" i="4"/>
  <c r="L14" i="4"/>
  <c r="M14" i="4"/>
  <c r="N14" i="4"/>
  <c r="L15" i="4"/>
  <c r="M15" i="4"/>
  <c r="N15" i="4"/>
  <c r="L16" i="4"/>
  <c r="M16" i="4"/>
  <c r="N16" i="4"/>
  <c r="L17" i="4"/>
  <c r="M17" i="4"/>
  <c r="N17" i="4"/>
  <c r="L18" i="4"/>
  <c r="M18" i="4"/>
  <c r="N18" i="4"/>
  <c r="L19" i="4"/>
  <c r="M19" i="4"/>
  <c r="N19" i="4"/>
  <c r="L20" i="4"/>
  <c r="M20" i="4"/>
  <c r="N20" i="4"/>
  <c r="L21" i="4"/>
  <c r="M21" i="4"/>
  <c r="N21" i="4"/>
  <c r="L22" i="4"/>
  <c r="M22" i="4"/>
  <c r="N22" i="4"/>
  <c r="L23" i="4"/>
  <c r="M23" i="4"/>
  <c r="O23" i="4" s="1"/>
  <c r="N23" i="4"/>
  <c r="L24" i="4"/>
  <c r="M24" i="4"/>
  <c r="N24" i="4"/>
  <c r="L25" i="4"/>
  <c r="M25" i="4"/>
  <c r="N25" i="4"/>
  <c r="L26" i="4"/>
  <c r="M26" i="4"/>
  <c r="N26" i="4"/>
  <c r="L27" i="4"/>
  <c r="M27" i="4"/>
  <c r="N27" i="4"/>
  <c r="L28" i="4"/>
  <c r="O28" i="4" s="1"/>
  <c r="M28" i="4"/>
  <c r="N28" i="4"/>
  <c r="L29" i="4"/>
  <c r="M29" i="4"/>
  <c r="N29" i="4"/>
  <c r="L30" i="4"/>
  <c r="M30" i="4"/>
  <c r="N30" i="4"/>
  <c r="L31" i="4"/>
  <c r="M31" i="4"/>
  <c r="N31" i="4"/>
  <c r="L32" i="4"/>
  <c r="M32" i="4"/>
  <c r="N32" i="4"/>
  <c r="L33" i="4"/>
  <c r="M33" i="4"/>
  <c r="N33" i="4"/>
  <c r="L34" i="4"/>
  <c r="M34" i="4"/>
  <c r="N34" i="4"/>
  <c r="L35" i="4"/>
  <c r="M35" i="4"/>
  <c r="N35" i="4"/>
  <c r="L36" i="4"/>
  <c r="M36" i="4"/>
  <c r="N36" i="4"/>
  <c r="L37" i="4"/>
  <c r="M37" i="4"/>
  <c r="N37" i="4"/>
  <c r="L38" i="4"/>
  <c r="M38" i="4"/>
  <c r="N38" i="4"/>
  <c r="L39" i="4"/>
  <c r="M39" i="4"/>
  <c r="N39" i="4"/>
  <c r="L40" i="4"/>
  <c r="M40" i="4"/>
  <c r="N40" i="4"/>
  <c r="L41" i="4"/>
  <c r="M41" i="4"/>
  <c r="N41" i="4"/>
  <c r="L42" i="4"/>
  <c r="M42" i="4"/>
  <c r="N42" i="4"/>
  <c r="L43" i="4"/>
  <c r="M43" i="4"/>
  <c r="N43" i="4"/>
  <c r="L44" i="4"/>
  <c r="M44" i="4"/>
  <c r="N44" i="4"/>
  <c r="L45" i="4"/>
  <c r="M45" i="4"/>
  <c r="N45" i="4"/>
  <c r="L46" i="4"/>
  <c r="M46" i="4"/>
  <c r="N46" i="4"/>
  <c r="L47" i="4"/>
  <c r="M47" i="4"/>
  <c r="O47" i="4" s="1"/>
  <c r="N47" i="4"/>
  <c r="L48" i="4"/>
  <c r="M48" i="4"/>
  <c r="N48" i="4"/>
  <c r="L49" i="4"/>
  <c r="M49" i="4"/>
  <c r="N49" i="4"/>
  <c r="L50" i="4"/>
  <c r="M50" i="4"/>
  <c r="N50" i="4"/>
  <c r="L51" i="4"/>
  <c r="M51" i="4"/>
  <c r="N51" i="4"/>
  <c r="L52" i="4"/>
  <c r="M52" i="4"/>
  <c r="N52" i="4"/>
  <c r="L53" i="4"/>
  <c r="M53" i="4"/>
  <c r="N53" i="4"/>
  <c r="L54" i="4"/>
  <c r="M54" i="4"/>
  <c r="N54" i="4"/>
  <c r="L55" i="4"/>
  <c r="M55" i="4"/>
  <c r="N55" i="4"/>
  <c r="L56" i="4"/>
  <c r="M56" i="4"/>
  <c r="O56" i="4" s="1"/>
  <c r="N56" i="4"/>
  <c r="L57" i="4"/>
  <c r="M57" i="4"/>
  <c r="O57" i="4" s="1"/>
  <c r="N57" i="4"/>
  <c r="L58" i="4"/>
  <c r="M58" i="4"/>
  <c r="N58" i="4"/>
  <c r="L59" i="4"/>
  <c r="M59" i="4"/>
  <c r="N59" i="4"/>
  <c r="L60" i="4"/>
  <c r="M60" i="4"/>
  <c r="N60" i="4"/>
  <c r="L61" i="4"/>
  <c r="M61" i="4"/>
  <c r="N61" i="4"/>
  <c r="L62" i="4"/>
  <c r="M62" i="4"/>
  <c r="N62" i="4"/>
  <c r="L63" i="4"/>
  <c r="M63" i="4"/>
  <c r="N63" i="4"/>
  <c r="L64" i="4"/>
  <c r="M64" i="4"/>
  <c r="O64" i="4" s="1"/>
  <c r="P64" i="4" s="1"/>
  <c r="N64" i="4"/>
  <c r="L65" i="4"/>
  <c r="M65" i="4"/>
  <c r="N65" i="4"/>
  <c r="L66" i="4"/>
  <c r="M66" i="4"/>
  <c r="N66" i="4"/>
  <c r="L67" i="4"/>
  <c r="M67" i="4"/>
  <c r="N67" i="4"/>
  <c r="L68" i="4"/>
  <c r="M68" i="4"/>
  <c r="N68" i="4"/>
  <c r="L69" i="4"/>
  <c r="M69" i="4"/>
  <c r="N69" i="4"/>
  <c r="L70" i="4"/>
  <c r="M70" i="4"/>
  <c r="N70" i="4"/>
  <c r="L71" i="4"/>
  <c r="M71" i="4"/>
  <c r="N71" i="4"/>
  <c r="L72" i="4"/>
  <c r="M72" i="4"/>
  <c r="N72" i="4"/>
  <c r="L73" i="4"/>
  <c r="M73" i="4"/>
  <c r="N73" i="4"/>
  <c r="L74" i="4"/>
  <c r="M74" i="4"/>
  <c r="N74" i="4"/>
  <c r="L75" i="4"/>
  <c r="O75" i="4" s="1"/>
  <c r="P75" i="4" s="1"/>
  <c r="M75" i="4"/>
  <c r="N75" i="4"/>
  <c r="L76" i="4"/>
  <c r="M76" i="4"/>
  <c r="N76" i="4"/>
  <c r="L77" i="4"/>
  <c r="M77" i="4"/>
  <c r="N77" i="4"/>
  <c r="L78" i="4"/>
  <c r="M78" i="4"/>
  <c r="N78" i="4"/>
  <c r="L79" i="4"/>
  <c r="M79" i="4"/>
  <c r="N79" i="4"/>
  <c r="L80" i="4"/>
  <c r="M80" i="4"/>
  <c r="O80" i="4" s="1"/>
  <c r="N80" i="4"/>
  <c r="L81" i="4"/>
  <c r="M81" i="4"/>
  <c r="N81" i="4"/>
  <c r="L82" i="4"/>
  <c r="M82" i="4"/>
  <c r="N82" i="4"/>
  <c r="L83" i="4"/>
  <c r="M83" i="4"/>
  <c r="N83" i="4"/>
  <c r="L84" i="4"/>
  <c r="M84" i="4"/>
  <c r="N84" i="4"/>
  <c r="L85" i="4"/>
  <c r="M85" i="4"/>
  <c r="N85" i="4"/>
  <c r="L86" i="4"/>
  <c r="M86" i="4"/>
  <c r="N86" i="4"/>
  <c r="L87" i="4"/>
  <c r="M87" i="4"/>
  <c r="N87" i="4"/>
  <c r="L88" i="4"/>
  <c r="M88" i="4"/>
  <c r="N88" i="4"/>
  <c r="L89" i="4"/>
  <c r="M89" i="4"/>
  <c r="N89" i="4"/>
  <c r="L90" i="4"/>
  <c r="M90" i="4"/>
  <c r="N90" i="4"/>
  <c r="L91" i="4"/>
  <c r="O91" i="4" s="1"/>
  <c r="M91" i="4"/>
  <c r="N91" i="4"/>
  <c r="L92" i="4"/>
  <c r="M92" i="4"/>
  <c r="N92" i="4"/>
  <c r="L93" i="4"/>
  <c r="M93" i="4"/>
  <c r="N93" i="4"/>
  <c r="L94" i="4"/>
  <c r="M94" i="4"/>
  <c r="N94" i="4"/>
  <c r="L95" i="4"/>
  <c r="M95" i="4"/>
  <c r="N95" i="4"/>
  <c r="L96" i="4"/>
  <c r="M96" i="4"/>
  <c r="N96" i="4"/>
  <c r="L97" i="4"/>
  <c r="M97" i="4"/>
  <c r="N97" i="4"/>
  <c r="L98" i="4"/>
  <c r="M98" i="4"/>
  <c r="N98" i="4"/>
  <c r="L99" i="4"/>
  <c r="O99" i="4" s="1"/>
  <c r="M99" i="4"/>
  <c r="N99" i="4"/>
  <c r="L100" i="4"/>
  <c r="M100" i="4"/>
  <c r="N100" i="4"/>
  <c r="L101" i="4"/>
  <c r="M101" i="4"/>
  <c r="N101" i="4"/>
  <c r="L102" i="4"/>
  <c r="M102" i="4"/>
  <c r="N102" i="4"/>
  <c r="L103" i="4"/>
  <c r="M103" i="4"/>
  <c r="O103" i="4" s="1"/>
  <c r="N103" i="4"/>
  <c r="L104" i="4"/>
  <c r="M104" i="4"/>
  <c r="O104" i="4" s="1"/>
  <c r="N104" i="4"/>
  <c r="L105" i="4"/>
  <c r="M105" i="4"/>
  <c r="N105" i="4"/>
  <c r="L106" i="4"/>
  <c r="M106" i="4"/>
  <c r="N106" i="4"/>
  <c r="L107" i="4"/>
  <c r="O107" i="4" s="1"/>
  <c r="M107" i="4"/>
  <c r="N107" i="4"/>
  <c r="L108" i="4"/>
  <c r="M108" i="4"/>
  <c r="N108" i="4"/>
  <c r="L109" i="4"/>
  <c r="M109" i="4"/>
  <c r="N109" i="4"/>
  <c r="L110" i="4"/>
  <c r="M110" i="4"/>
  <c r="N110" i="4"/>
  <c r="L111" i="4"/>
  <c r="M111" i="4"/>
  <c r="N111" i="4"/>
  <c r="L112" i="4"/>
  <c r="M112" i="4"/>
  <c r="O112" i="4" s="1"/>
  <c r="P112" i="4" s="1"/>
  <c r="N112" i="4"/>
  <c r="L113" i="4"/>
  <c r="M113" i="4"/>
  <c r="O113" i="4" s="1"/>
  <c r="N113" i="4"/>
  <c r="L114" i="4"/>
  <c r="M114" i="4"/>
  <c r="N114" i="4"/>
  <c r="L115" i="4"/>
  <c r="M115" i="4"/>
  <c r="N115" i="4"/>
  <c r="L116" i="4"/>
  <c r="M116" i="4"/>
  <c r="N116" i="4"/>
  <c r="L117" i="4"/>
  <c r="M117" i="4"/>
  <c r="N117" i="4"/>
  <c r="L118" i="4"/>
  <c r="M118" i="4"/>
  <c r="N118" i="4"/>
  <c r="L119" i="4"/>
  <c r="M119" i="4"/>
  <c r="N119" i="4"/>
  <c r="L120" i="4"/>
  <c r="M120" i="4"/>
  <c r="N120" i="4"/>
  <c r="L121" i="4"/>
  <c r="M121" i="4"/>
  <c r="N121" i="4"/>
  <c r="L122" i="4"/>
  <c r="M122" i="4"/>
  <c r="N122" i="4"/>
  <c r="L123" i="4"/>
  <c r="M123" i="4"/>
  <c r="N123" i="4"/>
  <c r="L124" i="4"/>
  <c r="M124" i="4"/>
  <c r="N124" i="4"/>
  <c r="L125" i="4"/>
  <c r="M125" i="4"/>
  <c r="N125" i="4"/>
  <c r="L126" i="4"/>
  <c r="M126" i="4"/>
  <c r="N126" i="4"/>
  <c r="L127" i="4"/>
  <c r="M127" i="4"/>
  <c r="N127" i="4"/>
  <c r="L128" i="4"/>
  <c r="M128" i="4"/>
  <c r="N128" i="4"/>
  <c r="L129" i="4"/>
  <c r="M129" i="4"/>
  <c r="N129" i="4"/>
  <c r="L130" i="4"/>
  <c r="M130" i="4"/>
  <c r="N130" i="4"/>
  <c r="L131" i="4"/>
  <c r="M131" i="4"/>
  <c r="N131" i="4"/>
  <c r="L132" i="4"/>
  <c r="M132" i="4"/>
  <c r="N132" i="4"/>
  <c r="L133" i="4"/>
  <c r="M133" i="4"/>
  <c r="N133" i="4"/>
  <c r="L134" i="4"/>
  <c r="M134" i="4"/>
  <c r="N134" i="4"/>
  <c r="L135" i="4"/>
  <c r="M135" i="4"/>
  <c r="O135" i="4" s="1"/>
  <c r="N135" i="4"/>
  <c r="L136" i="4"/>
  <c r="M136" i="4"/>
  <c r="N136" i="4"/>
  <c r="L137" i="4"/>
  <c r="M137" i="4"/>
  <c r="N137" i="4"/>
  <c r="L138" i="4"/>
  <c r="M138" i="4"/>
  <c r="N138" i="4"/>
  <c r="L139" i="4"/>
  <c r="M139" i="4"/>
  <c r="N139" i="4"/>
  <c r="L140" i="4"/>
  <c r="M140" i="4"/>
  <c r="N140" i="4"/>
  <c r="L141" i="4"/>
  <c r="M141" i="4"/>
  <c r="N141" i="4"/>
  <c r="L142" i="4"/>
  <c r="M142" i="4"/>
  <c r="N142" i="4"/>
  <c r="L143" i="4"/>
  <c r="M143" i="4"/>
  <c r="N143" i="4"/>
  <c r="L144" i="4"/>
  <c r="M144" i="4"/>
  <c r="N144" i="4"/>
  <c r="L145" i="4"/>
  <c r="M145" i="4"/>
  <c r="N145" i="4"/>
  <c r="L146" i="4"/>
  <c r="M146" i="4"/>
  <c r="N146" i="4"/>
  <c r="L147" i="4"/>
  <c r="M147" i="4"/>
  <c r="N147" i="4"/>
  <c r="L148" i="4"/>
  <c r="M148" i="4"/>
  <c r="N148" i="4"/>
  <c r="L149" i="4"/>
  <c r="M149" i="4"/>
  <c r="N149" i="4"/>
  <c r="L150" i="4"/>
  <c r="M150" i="4"/>
  <c r="N150" i="4"/>
  <c r="L151" i="4"/>
  <c r="M151" i="4"/>
  <c r="N151" i="4"/>
  <c r="L152" i="4"/>
  <c r="M152" i="4"/>
  <c r="N152" i="4"/>
  <c r="L153" i="4"/>
  <c r="M153" i="4"/>
  <c r="N153" i="4"/>
  <c r="L154" i="4"/>
  <c r="M154" i="4"/>
  <c r="N154" i="4"/>
  <c r="L155" i="4"/>
  <c r="M155" i="4"/>
  <c r="N155" i="4"/>
  <c r="L156" i="4"/>
  <c r="M156" i="4"/>
  <c r="N156" i="4"/>
  <c r="L157" i="4"/>
  <c r="M157" i="4"/>
  <c r="N157" i="4"/>
  <c r="L158" i="4"/>
  <c r="M158" i="4"/>
  <c r="N158" i="4"/>
  <c r="L159" i="4"/>
  <c r="M159" i="4"/>
  <c r="N159" i="4"/>
  <c r="L160" i="4"/>
  <c r="M160" i="4"/>
  <c r="N160" i="4"/>
  <c r="L161" i="4"/>
  <c r="M161" i="4"/>
  <c r="O161" i="4" s="1"/>
  <c r="N161" i="4"/>
  <c r="L162" i="4"/>
  <c r="M162" i="4"/>
  <c r="N162" i="4"/>
  <c r="L163" i="4"/>
  <c r="M163" i="4"/>
  <c r="N163" i="4"/>
  <c r="L164" i="4"/>
  <c r="M164" i="4"/>
  <c r="N164" i="4"/>
  <c r="L165" i="4"/>
  <c r="M165" i="4"/>
  <c r="N165" i="4"/>
  <c r="L166" i="4"/>
  <c r="M166" i="4"/>
  <c r="N166" i="4"/>
  <c r="L167" i="4"/>
  <c r="M167" i="4"/>
  <c r="N167" i="4"/>
  <c r="L168" i="4"/>
  <c r="M168" i="4"/>
  <c r="N168" i="4"/>
  <c r="L169" i="4"/>
  <c r="M169" i="4"/>
  <c r="N169" i="4"/>
  <c r="L170" i="4"/>
  <c r="M170" i="4"/>
  <c r="N170" i="4"/>
  <c r="L171" i="4"/>
  <c r="O171" i="4" s="1"/>
  <c r="M171" i="4"/>
  <c r="N171" i="4"/>
  <c r="L172" i="4"/>
  <c r="M172" i="4"/>
  <c r="N172" i="4"/>
  <c r="L173" i="4"/>
  <c r="M173" i="4"/>
  <c r="N173" i="4"/>
  <c r="L174" i="4"/>
  <c r="M174" i="4"/>
  <c r="N174" i="4"/>
  <c r="L175" i="4"/>
  <c r="M175" i="4"/>
  <c r="N175" i="4"/>
  <c r="L176" i="4"/>
  <c r="M176" i="4"/>
  <c r="N176" i="4"/>
  <c r="L177" i="4"/>
  <c r="M177" i="4"/>
  <c r="N177" i="4"/>
  <c r="L178" i="4"/>
  <c r="M178" i="4"/>
  <c r="N178" i="4"/>
  <c r="L179" i="4"/>
  <c r="M179" i="4"/>
  <c r="N179" i="4"/>
  <c r="L180" i="4"/>
  <c r="M180" i="4"/>
  <c r="N180" i="4"/>
  <c r="L181" i="4"/>
  <c r="M181" i="4"/>
  <c r="N181" i="4"/>
  <c r="L182" i="4"/>
  <c r="M182" i="4"/>
  <c r="N182" i="4"/>
  <c r="L183" i="4"/>
  <c r="M183" i="4"/>
  <c r="N183" i="4"/>
  <c r="L184" i="4"/>
  <c r="M184" i="4"/>
  <c r="O184" i="4" s="1"/>
  <c r="N184" i="4"/>
  <c r="L185" i="4"/>
  <c r="M185" i="4"/>
  <c r="N185" i="4"/>
  <c r="L186" i="4"/>
  <c r="M186" i="4"/>
  <c r="N186" i="4"/>
  <c r="L187" i="4"/>
  <c r="M187" i="4"/>
  <c r="N187" i="4"/>
  <c r="L188" i="4"/>
  <c r="M188" i="4"/>
  <c r="N188" i="4"/>
  <c r="L189" i="4"/>
  <c r="M189" i="4"/>
  <c r="N189" i="4"/>
  <c r="L190" i="4"/>
  <c r="M190" i="4"/>
  <c r="N190" i="4"/>
  <c r="L191" i="4"/>
  <c r="M191" i="4"/>
  <c r="N191" i="4"/>
  <c r="L192" i="4"/>
  <c r="M192" i="4"/>
  <c r="N192" i="4"/>
  <c r="L193" i="4"/>
  <c r="M193" i="4"/>
  <c r="O193" i="4" s="1"/>
  <c r="P193" i="4" s="1"/>
  <c r="N193" i="4"/>
  <c r="L194" i="4"/>
  <c r="M194" i="4"/>
  <c r="N194" i="4"/>
  <c r="L195" i="4"/>
  <c r="O195" i="4" s="1"/>
  <c r="P195" i="4" s="1"/>
  <c r="Q195" i="4" s="1"/>
  <c r="M195" i="4"/>
  <c r="N195" i="4"/>
  <c r="L196" i="4"/>
  <c r="O196" i="4" s="1"/>
  <c r="M196" i="4"/>
  <c r="N196" i="4"/>
  <c r="L197" i="4"/>
  <c r="M197" i="4"/>
  <c r="N197" i="4"/>
  <c r="L198" i="4"/>
  <c r="M198" i="4"/>
  <c r="N198" i="4"/>
  <c r="L199" i="4"/>
  <c r="M199" i="4"/>
  <c r="N199" i="4"/>
  <c r="L200" i="4"/>
  <c r="M200" i="4"/>
  <c r="O200" i="4" s="1"/>
  <c r="N200" i="4"/>
  <c r="L201" i="4"/>
  <c r="M201" i="4"/>
  <c r="N201" i="4"/>
  <c r="L202" i="4"/>
  <c r="M202" i="4"/>
  <c r="N202" i="4"/>
  <c r="L203" i="4"/>
  <c r="M203" i="4"/>
  <c r="N203" i="4"/>
  <c r="L204" i="4"/>
  <c r="M204" i="4"/>
  <c r="N204" i="4"/>
  <c r="L205" i="4"/>
  <c r="M205" i="4"/>
  <c r="N205" i="4"/>
  <c r="L206" i="4"/>
  <c r="M206" i="4"/>
  <c r="N206" i="4"/>
  <c r="L207" i="4"/>
  <c r="M207" i="4"/>
  <c r="O207" i="4" s="1"/>
  <c r="N207" i="4"/>
  <c r="L208" i="4"/>
  <c r="M208" i="4"/>
  <c r="N208" i="4"/>
  <c r="L209" i="4"/>
  <c r="M209" i="4"/>
  <c r="N209" i="4"/>
  <c r="L210" i="4"/>
  <c r="M210" i="4"/>
  <c r="N210" i="4"/>
  <c r="L211" i="4"/>
  <c r="O211" i="4" s="1"/>
  <c r="M211" i="4"/>
  <c r="N211" i="4"/>
  <c r="L212" i="4"/>
  <c r="O212" i="4" s="1"/>
  <c r="M212" i="4"/>
  <c r="N212" i="4"/>
  <c r="L213" i="4"/>
  <c r="M213" i="4"/>
  <c r="N213" i="4"/>
  <c r="L214" i="4"/>
  <c r="M214" i="4"/>
  <c r="N214" i="4"/>
  <c r="L215" i="4"/>
  <c r="M215" i="4"/>
  <c r="N215" i="4"/>
  <c r="L216" i="4"/>
  <c r="M216" i="4"/>
  <c r="N216" i="4"/>
  <c r="L217" i="4"/>
  <c r="M217" i="4"/>
  <c r="O217" i="4" s="1"/>
  <c r="N217" i="4"/>
  <c r="L218" i="4"/>
  <c r="M218" i="4"/>
  <c r="N218" i="4"/>
  <c r="L219" i="4"/>
  <c r="O219" i="4" s="1"/>
  <c r="M219" i="4"/>
  <c r="N219" i="4"/>
  <c r="L220" i="4"/>
  <c r="M220" i="4"/>
  <c r="N220" i="4"/>
  <c r="L221" i="4"/>
  <c r="M221" i="4"/>
  <c r="N221" i="4"/>
  <c r="L222" i="4"/>
  <c r="M222" i="4"/>
  <c r="N222" i="4"/>
  <c r="L223" i="4"/>
  <c r="M223" i="4"/>
  <c r="N223" i="4"/>
  <c r="L224" i="4"/>
  <c r="M224" i="4"/>
  <c r="N224" i="4"/>
  <c r="L225" i="4"/>
  <c r="M225" i="4"/>
  <c r="N225" i="4"/>
  <c r="L226" i="4"/>
  <c r="M226" i="4"/>
  <c r="N226" i="4"/>
  <c r="L227" i="4"/>
  <c r="O227" i="4" s="1"/>
  <c r="P227" i="4" s="1"/>
  <c r="M227" i="4"/>
  <c r="N227" i="4"/>
  <c r="L228" i="4"/>
  <c r="M228" i="4"/>
  <c r="N228" i="4"/>
  <c r="L229" i="4"/>
  <c r="M229" i="4"/>
  <c r="N229" i="4"/>
  <c r="L230" i="4"/>
  <c r="M230" i="4"/>
  <c r="N230" i="4"/>
  <c r="L231" i="4"/>
  <c r="M231" i="4"/>
  <c r="N231" i="4"/>
  <c r="L232" i="4"/>
  <c r="M232" i="4"/>
  <c r="O232" i="4" s="1"/>
  <c r="N232" i="4"/>
  <c r="L233" i="4"/>
  <c r="M233" i="4"/>
  <c r="N233" i="4"/>
  <c r="L234" i="4"/>
  <c r="M234" i="4"/>
  <c r="N234" i="4"/>
  <c r="L235" i="4"/>
  <c r="M235" i="4"/>
  <c r="N235" i="4"/>
  <c r="L236" i="4"/>
  <c r="M236" i="4"/>
  <c r="N236" i="4"/>
  <c r="L237" i="4"/>
  <c r="M237" i="4"/>
  <c r="N237" i="4"/>
  <c r="L238" i="4"/>
  <c r="M238" i="4"/>
  <c r="N238" i="4"/>
  <c r="L239" i="4"/>
  <c r="M239" i="4"/>
  <c r="N239" i="4"/>
  <c r="L240" i="4"/>
  <c r="M240" i="4"/>
  <c r="N240" i="4"/>
  <c r="L241" i="4"/>
  <c r="M241" i="4"/>
  <c r="N241" i="4"/>
  <c r="L242" i="4"/>
  <c r="M242" i="4"/>
  <c r="N242" i="4"/>
  <c r="L243" i="4"/>
  <c r="M243" i="4"/>
  <c r="N243" i="4"/>
  <c r="L244" i="4"/>
  <c r="M244" i="4"/>
  <c r="N244" i="4"/>
  <c r="L245" i="4"/>
  <c r="M245" i="4"/>
  <c r="N245" i="4"/>
  <c r="L246" i="4"/>
  <c r="M246" i="4"/>
  <c r="N246" i="4"/>
  <c r="L247" i="4"/>
  <c r="M247" i="4"/>
  <c r="N247" i="4"/>
  <c r="L248" i="4"/>
  <c r="M248" i="4"/>
  <c r="N248" i="4"/>
  <c r="L249" i="4"/>
  <c r="M249" i="4"/>
  <c r="N249" i="4"/>
  <c r="L250" i="4"/>
  <c r="M250" i="4"/>
  <c r="N250" i="4"/>
  <c r="L251" i="4"/>
  <c r="M251" i="4"/>
  <c r="N251" i="4"/>
  <c r="L252" i="4"/>
  <c r="M252" i="4"/>
  <c r="N252" i="4"/>
  <c r="L253" i="4"/>
  <c r="M253" i="4"/>
  <c r="N253" i="4"/>
  <c r="L254" i="4"/>
  <c r="M254" i="4"/>
  <c r="N254" i="4"/>
  <c r="L255" i="4"/>
  <c r="M255" i="4"/>
  <c r="N255" i="4"/>
  <c r="L256" i="4"/>
  <c r="M256" i="4"/>
  <c r="N256" i="4"/>
  <c r="L257" i="4"/>
  <c r="M257" i="4"/>
  <c r="O257" i="4" s="1"/>
  <c r="N257" i="4"/>
  <c r="L258" i="4"/>
  <c r="M258" i="4"/>
  <c r="N258" i="4"/>
  <c r="L259" i="4"/>
  <c r="M259" i="4"/>
  <c r="N259" i="4"/>
  <c r="L260" i="4"/>
  <c r="M260" i="4"/>
  <c r="N260" i="4"/>
  <c r="L261" i="4"/>
  <c r="M261" i="4"/>
  <c r="N261" i="4"/>
  <c r="L262" i="4"/>
  <c r="M262" i="4"/>
  <c r="N262" i="4"/>
  <c r="L263" i="4"/>
  <c r="M263" i="4"/>
  <c r="O263" i="4" s="1"/>
  <c r="N263" i="4"/>
  <c r="L264" i="4"/>
  <c r="M264" i="4"/>
  <c r="O264" i="4" s="1"/>
  <c r="N264" i="4"/>
  <c r="L265" i="4"/>
  <c r="M265" i="4"/>
  <c r="O265" i="4" s="1"/>
  <c r="N265" i="4"/>
  <c r="L266" i="4"/>
  <c r="M266" i="4"/>
  <c r="N266" i="4"/>
  <c r="L267" i="4"/>
  <c r="O267" i="4" s="1"/>
  <c r="M267" i="4"/>
  <c r="N267" i="4"/>
  <c r="L268" i="4"/>
  <c r="M268" i="4"/>
  <c r="N268" i="4"/>
  <c r="L269" i="4"/>
  <c r="M269" i="4"/>
  <c r="N269" i="4"/>
  <c r="L270" i="4"/>
  <c r="M270" i="4"/>
  <c r="N270" i="4"/>
  <c r="L271" i="4"/>
  <c r="M271" i="4"/>
  <c r="N271" i="4"/>
  <c r="L272" i="4"/>
  <c r="M272" i="4"/>
  <c r="N272" i="4"/>
  <c r="L273" i="4"/>
  <c r="M273" i="4"/>
  <c r="O273" i="4" s="1"/>
  <c r="N273" i="4"/>
  <c r="L274" i="4"/>
  <c r="M274" i="4"/>
  <c r="N274" i="4"/>
  <c r="L275" i="4"/>
  <c r="M275" i="4"/>
  <c r="N275" i="4"/>
  <c r="L276" i="4"/>
  <c r="M276" i="4"/>
  <c r="N276" i="4"/>
  <c r="L277" i="4"/>
  <c r="M277" i="4"/>
  <c r="N277" i="4"/>
  <c r="L278" i="4"/>
  <c r="M278" i="4"/>
  <c r="N278" i="4"/>
  <c r="L279" i="4"/>
  <c r="M279" i="4"/>
  <c r="O279" i="4" s="1"/>
  <c r="N279" i="4"/>
  <c r="L280" i="4"/>
  <c r="M280" i="4"/>
  <c r="O280" i="4" s="1"/>
  <c r="N280" i="4"/>
  <c r="L281" i="4"/>
  <c r="M281" i="4"/>
  <c r="N281" i="4"/>
  <c r="L282" i="4"/>
  <c r="M282" i="4"/>
  <c r="N282" i="4"/>
  <c r="L283" i="4"/>
  <c r="O283" i="4" s="1"/>
  <c r="M283" i="4"/>
  <c r="N283" i="4"/>
  <c r="L284" i="4"/>
  <c r="M284" i="4"/>
  <c r="N284" i="4"/>
  <c r="L285" i="4"/>
  <c r="M285" i="4"/>
  <c r="N285" i="4"/>
  <c r="L286" i="4"/>
  <c r="M286" i="4"/>
  <c r="N286" i="4"/>
  <c r="L287" i="4"/>
  <c r="M287" i="4"/>
  <c r="O287" i="4" s="1"/>
  <c r="N287" i="4"/>
  <c r="L288" i="4"/>
  <c r="M288" i="4"/>
  <c r="N288" i="4"/>
  <c r="L289" i="4"/>
  <c r="M289" i="4"/>
  <c r="O289" i="4" s="1"/>
  <c r="N289" i="4"/>
  <c r="L290" i="4"/>
  <c r="M290" i="4"/>
  <c r="N290" i="4"/>
  <c r="L291" i="4"/>
  <c r="M291" i="4"/>
  <c r="N291" i="4"/>
  <c r="L292" i="4"/>
  <c r="M292" i="4"/>
  <c r="N292" i="4"/>
  <c r="L293" i="4"/>
  <c r="M293" i="4"/>
  <c r="N293" i="4"/>
  <c r="L294" i="4"/>
  <c r="M294" i="4"/>
  <c r="N294" i="4"/>
  <c r="L295" i="4"/>
  <c r="M295" i="4"/>
  <c r="O295" i="4" s="1"/>
  <c r="N295" i="4"/>
  <c r="L296" i="4"/>
  <c r="M296" i="4"/>
  <c r="O296" i="4" s="1"/>
  <c r="N296" i="4"/>
  <c r="L297" i="4"/>
  <c r="M297" i="4"/>
  <c r="O297" i="4" s="1"/>
  <c r="N297" i="4"/>
  <c r="L298" i="4"/>
  <c r="M298" i="4"/>
  <c r="N298" i="4"/>
  <c r="L299" i="4"/>
  <c r="M299" i="4"/>
  <c r="N299" i="4"/>
  <c r="L300" i="4"/>
  <c r="M300" i="4"/>
  <c r="N300" i="4"/>
  <c r="L301" i="4"/>
  <c r="M301" i="4"/>
  <c r="N301" i="4"/>
  <c r="L302" i="4"/>
  <c r="M302" i="4"/>
  <c r="N302" i="4"/>
  <c r="L303" i="4"/>
  <c r="M303" i="4"/>
  <c r="N303" i="4"/>
  <c r="L304" i="4"/>
  <c r="M304" i="4"/>
  <c r="N304" i="4"/>
  <c r="L305" i="4"/>
  <c r="M305" i="4"/>
  <c r="N305" i="4"/>
  <c r="L306" i="4"/>
  <c r="M306" i="4"/>
  <c r="N306" i="4"/>
  <c r="L307" i="4"/>
  <c r="M307" i="4"/>
  <c r="N307" i="4"/>
  <c r="L308" i="4"/>
  <c r="M308" i="4"/>
  <c r="N308" i="4"/>
  <c r="L309" i="4"/>
  <c r="M309" i="4"/>
  <c r="N309" i="4"/>
  <c r="L310" i="4"/>
  <c r="M310" i="4"/>
  <c r="N310" i="4"/>
  <c r="L311" i="4"/>
  <c r="M311" i="4"/>
  <c r="N311" i="4"/>
  <c r="L312" i="4"/>
  <c r="M312" i="4"/>
  <c r="N312" i="4"/>
  <c r="L313" i="4"/>
  <c r="M313" i="4"/>
  <c r="N313" i="4"/>
  <c r="L314" i="4"/>
  <c r="M314" i="4"/>
  <c r="N314" i="4"/>
  <c r="L315" i="4"/>
  <c r="M315" i="4"/>
  <c r="N315" i="4"/>
  <c r="L316" i="4"/>
  <c r="M316" i="4"/>
  <c r="N316" i="4"/>
  <c r="L317" i="4"/>
  <c r="M317" i="4"/>
  <c r="N317" i="4"/>
  <c r="L318" i="4"/>
  <c r="M318" i="4"/>
  <c r="N318" i="4"/>
  <c r="L319" i="4"/>
  <c r="M319" i="4"/>
  <c r="O319" i="4" s="1"/>
  <c r="N319" i="4"/>
  <c r="L320" i="4"/>
  <c r="M320" i="4"/>
  <c r="N320" i="4"/>
  <c r="L321" i="4"/>
  <c r="M321" i="4"/>
  <c r="N321" i="4"/>
  <c r="L322" i="4"/>
  <c r="M322" i="4"/>
  <c r="N322" i="4"/>
  <c r="L323" i="4"/>
  <c r="M323" i="4"/>
  <c r="N323" i="4"/>
  <c r="L324" i="4"/>
  <c r="O324" i="4" s="1"/>
  <c r="M324" i="4"/>
  <c r="N324" i="4"/>
  <c r="L325" i="4"/>
  <c r="M325" i="4"/>
  <c r="N325" i="4"/>
  <c r="L326" i="4"/>
  <c r="M326" i="4"/>
  <c r="N326" i="4"/>
  <c r="L327" i="4"/>
  <c r="M327" i="4"/>
  <c r="N327" i="4"/>
  <c r="L328" i="4"/>
  <c r="M328" i="4"/>
  <c r="N328" i="4"/>
  <c r="L329" i="4"/>
  <c r="M329" i="4"/>
  <c r="N329" i="4"/>
  <c r="L330" i="4"/>
  <c r="M330" i="4"/>
  <c r="N330" i="4"/>
  <c r="L331" i="4"/>
  <c r="O331" i="4" s="1"/>
  <c r="M331" i="4"/>
  <c r="N331" i="4"/>
  <c r="L332" i="4"/>
  <c r="M332" i="4"/>
  <c r="N332" i="4"/>
  <c r="L333" i="4"/>
  <c r="M333" i="4"/>
  <c r="N333" i="4"/>
  <c r="L334" i="4"/>
  <c r="M334" i="4"/>
  <c r="N334" i="4"/>
  <c r="L335" i="4"/>
  <c r="M335" i="4"/>
  <c r="N335" i="4"/>
  <c r="L336" i="4"/>
  <c r="M336" i="4"/>
  <c r="N336" i="4"/>
  <c r="L337" i="4"/>
  <c r="M337" i="4"/>
  <c r="N337" i="4"/>
  <c r="L338" i="4"/>
  <c r="M338" i="4"/>
  <c r="N338" i="4"/>
  <c r="L339" i="4"/>
  <c r="O339" i="4" s="1"/>
  <c r="M339" i="4"/>
  <c r="N339" i="4"/>
  <c r="L340" i="4"/>
  <c r="M340" i="4"/>
  <c r="N340" i="4"/>
  <c r="L341" i="4"/>
  <c r="M341" i="4"/>
  <c r="N341" i="4"/>
  <c r="L342" i="4"/>
  <c r="M342" i="4"/>
  <c r="N342" i="4"/>
  <c r="L343" i="4"/>
  <c r="M343" i="4"/>
  <c r="N343" i="4"/>
  <c r="L344" i="4"/>
  <c r="M344" i="4"/>
  <c r="N344" i="4"/>
  <c r="L345" i="4"/>
  <c r="M345" i="4"/>
  <c r="O345" i="4" s="1"/>
  <c r="N345" i="4"/>
  <c r="L346" i="4"/>
  <c r="M346" i="4"/>
  <c r="N346" i="4"/>
  <c r="L347" i="4"/>
  <c r="M347" i="4"/>
  <c r="N347" i="4"/>
  <c r="L348" i="4"/>
  <c r="O348" i="4" s="1"/>
  <c r="M348" i="4"/>
  <c r="N348" i="4"/>
  <c r="L349" i="4"/>
  <c r="M349" i="4"/>
  <c r="N349" i="4"/>
  <c r="L350" i="4"/>
  <c r="M350" i="4"/>
  <c r="N350" i="4"/>
  <c r="L351" i="4"/>
  <c r="M351" i="4"/>
  <c r="O351" i="4" s="1"/>
  <c r="N351" i="4"/>
  <c r="L352" i="4"/>
  <c r="M352" i="4"/>
  <c r="N352" i="4"/>
  <c r="L353" i="4"/>
  <c r="M353" i="4"/>
  <c r="O353" i="4" s="1"/>
  <c r="N353" i="4"/>
  <c r="L354" i="4"/>
  <c r="M354" i="4"/>
  <c r="N354" i="4"/>
  <c r="L355" i="4"/>
  <c r="M355" i="4"/>
  <c r="N355" i="4"/>
  <c r="L356" i="4"/>
  <c r="M356" i="4"/>
  <c r="N356" i="4"/>
  <c r="L357" i="4"/>
  <c r="M357" i="4"/>
  <c r="N357" i="4"/>
  <c r="L358" i="4"/>
  <c r="M358" i="4"/>
  <c r="N358" i="4"/>
  <c r="L359" i="4"/>
  <c r="M359" i="4"/>
  <c r="N359" i="4"/>
  <c r="L360" i="4"/>
  <c r="M360" i="4"/>
  <c r="N360" i="4"/>
  <c r="L361" i="4"/>
  <c r="M361" i="4"/>
  <c r="O361" i="4" s="1"/>
  <c r="P361" i="4" s="1"/>
  <c r="R361" i="4" s="1"/>
  <c r="W361" i="4" s="1"/>
  <c r="N361" i="4"/>
  <c r="L362" i="4"/>
  <c r="M362" i="4"/>
  <c r="N362" i="4"/>
  <c r="L363" i="4"/>
  <c r="O363" i="4" s="1"/>
  <c r="P363" i="4" s="1"/>
  <c r="M363" i="4"/>
  <c r="N363" i="4"/>
  <c r="L364" i="4"/>
  <c r="M364" i="4"/>
  <c r="N364" i="4"/>
  <c r="L365" i="4"/>
  <c r="M365" i="4"/>
  <c r="N365" i="4"/>
  <c r="L366" i="4"/>
  <c r="M366" i="4"/>
  <c r="N366" i="4"/>
  <c r="L367" i="4"/>
  <c r="M367" i="4"/>
  <c r="O367" i="4" s="1"/>
  <c r="N367" i="4"/>
  <c r="L368" i="4"/>
  <c r="M368" i="4"/>
  <c r="O368" i="4" s="1"/>
  <c r="N368" i="4"/>
  <c r="L369" i="4"/>
  <c r="M369" i="4"/>
  <c r="N369" i="4"/>
  <c r="L370" i="4"/>
  <c r="M370" i="4"/>
  <c r="N370" i="4"/>
  <c r="L371" i="4"/>
  <c r="O371" i="4" s="1"/>
  <c r="M371" i="4"/>
  <c r="N371" i="4"/>
  <c r="L372" i="4"/>
  <c r="M372" i="4"/>
  <c r="N372" i="4"/>
  <c r="L373" i="4"/>
  <c r="M373" i="4"/>
  <c r="N373" i="4"/>
  <c r="L374" i="4"/>
  <c r="M374" i="4"/>
  <c r="N374" i="4"/>
  <c r="L375" i="4"/>
  <c r="M375" i="4"/>
  <c r="O375" i="4" s="1"/>
  <c r="N375" i="4"/>
  <c r="L376" i="4"/>
  <c r="M376" i="4"/>
  <c r="O376" i="4" s="1"/>
  <c r="N376" i="4"/>
  <c r="L377" i="4"/>
  <c r="M377" i="4"/>
  <c r="N377" i="4"/>
  <c r="L378" i="4"/>
  <c r="M378" i="4"/>
  <c r="N378" i="4"/>
  <c r="L379" i="4"/>
  <c r="O379" i="4" s="1"/>
  <c r="M379" i="4"/>
  <c r="N379" i="4"/>
  <c r="L380" i="4"/>
  <c r="M380" i="4"/>
  <c r="N380" i="4"/>
  <c r="L381" i="4"/>
  <c r="M381" i="4"/>
  <c r="N381" i="4"/>
  <c r="L382" i="4"/>
  <c r="M382" i="4"/>
  <c r="N382" i="4"/>
  <c r="L383" i="4"/>
  <c r="M383" i="4"/>
  <c r="O383" i="4" s="1"/>
  <c r="P383" i="4" s="1"/>
  <c r="N383" i="4"/>
  <c r="L384" i="4"/>
  <c r="M384" i="4"/>
  <c r="N384" i="4"/>
  <c r="L385" i="4"/>
  <c r="M385" i="4"/>
  <c r="N385" i="4"/>
  <c r="L386" i="4"/>
  <c r="M386" i="4"/>
  <c r="N386" i="4"/>
  <c r="L387" i="4"/>
  <c r="M387" i="4"/>
  <c r="N387" i="4"/>
  <c r="L388" i="4"/>
  <c r="M388" i="4"/>
  <c r="N388" i="4"/>
  <c r="L389" i="4"/>
  <c r="M389" i="4"/>
  <c r="N389" i="4"/>
  <c r="L390" i="4"/>
  <c r="M390" i="4"/>
  <c r="N390" i="4"/>
  <c r="L391" i="4"/>
  <c r="M391" i="4"/>
  <c r="N391" i="4"/>
  <c r="L392" i="4"/>
  <c r="M392" i="4"/>
  <c r="N392" i="4"/>
  <c r="L393" i="4"/>
  <c r="M393" i="4"/>
  <c r="N393" i="4"/>
  <c r="L394" i="4"/>
  <c r="M394" i="4"/>
  <c r="N394" i="4"/>
  <c r="L395" i="4"/>
  <c r="M395" i="4"/>
  <c r="N395" i="4"/>
  <c r="L396" i="4"/>
  <c r="M396" i="4"/>
  <c r="N396" i="4"/>
  <c r="L397" i="4"/>
  <c r="M397" i="4"/>
  <c r="N397" i="4"/>
  <c r="L398" i="4"/>
  <c r="M398" i="4"/>
  <c r="N398" i="4"/>
  <c r="L399" i="4"/>
  <c r="M399" i="4"/>
  <c r="N399" i="4"/>
  <c r="L400" i="4"/>
  <c r="M400" i="4"/>
  <c r="N400" i="4"/>
  <c r="L401" i="4"/>
  <c r="M401" i="4"/>
  <c r="N401" i="4"/>
  <c r="L402" i="4"/>
  <c r="M402" i="4"/>
  <c r="N402" i="4"/>
  <c r="L403" i="4"/>
  <c r="M403" i="4"/>
  <c r="N403" i="4"/>
  <c r="L404" i="4"/>
  <c r="M404" i="4"/>
  <c r="N404" i="4"/>
  <c r="L405" i="4"/>
  <c r="M405" i="4"/>
  <c r="N405" i="4"/>
  <c r="L406" i="4"/>
  <c r="M406" i="4"/>
  <c r="N406" i="4"/>
  <c r="L407" i="4"/>
  <c r="M407" i="4"/>
  <c r="N407" i="4"/>
  <c r="L408" i="4"/>
  <c r="M408" i="4"/>
  <c r="N408" i="4"/>
  <c r="L409" i="4"/>
  <c r="M409" i="4"/>
  <c r="N409" i="4"/>
  <c r="L410" i="4"/>
  <c r="M410" i="4"/>
  <c r="N410" i="4"/>
  <c r="L411" i="4"/>
  <c r="O411" i="4" s="1"/>
  <c r="M411" i="4"/>
  <c r="N411" i="4"/>
  <c r="L412" i="4"/>
  <c r="M412" i="4"/>
  <c r="N412" i="4"/>
  <c r="L413" i="4"/>
  <c r="M413" i="4"/>
  <c r="N413" i="4"/>
  <c r="L414" i="4"/>
  <c r="M414" i="4"/>
  <c r="N414" i="4"/>
  <c r="L415" i="4"/>
  <c r="M415" i="4"/>
  <c r="O415" i="4" s="1"/>
  <c r="N415" i="4"/>
  <c r="L416" i="4"/>
  <c r="M416" i="4"/>
  <c r="N416" i="4"/>
  <c r="L417" i="4"/>
  <c r="M417" i="4"/>
  <c r="N417" i="4"/>
  <c r="L418" i="4"/>
  <c r="M418" i="4"/>
  <c r="N418" i="4"/>
  <c r="L419" i="4"/>
  <c r="M419" i="4"/>
  <c r="N419" i="4"/>
  <c r="L420" i="4"/>
  <c r="M420" i="4"/>
  <c r="N420" i="4"/>
  <c r="L421" i="4"/>
  <c r="M421" i="4"/>
  <c r="N421" i="4"/>
  <c r="L422" i="4"/>
  <c r="M422" i="4"/>
  <c r="N422" i="4"/>
  <c r="L423" i="4"/>
  <c r="M423" i="4"/>
  <c r="N423" i="4"/>
  <c r="L424" i="4"/>
  <c r="M424" i="4"/>
  <c r="N424" i="4"/>
  <c r="L425" i="4"/>
  <c r="M425" i="4"/>
  <c r="N425" i="4"/>
  <c r="L426" i="4"/>
  <c r="M426" i="4"/>
  <c r="N426" i="4"/>
  <c r="L427" i="4"/>
  <c r="M427" i="4"/>
  <c r="N427" i="4"/>
  <c r="L428" i="4"/>
  <c r="M428" i="4"/>
  <c r="N428" i="4"/>
  <c r="L429" i="4"/>
  <c r="M429" i="4"/>
  <c r="N429" i="4"/>
  <c r="L430" i="4"/>
  <c r="M430" i="4"/>
  <c r="N430" i="4"/>
  <c r="L431" i="4"/>
  <c r="M431" i="4"/>
  <c r="N431" i="4"/>
  <c r="L432" i="4"/>
  <c r="M432" i="4"/>
  <c r="N432" i="4"/>
  <c r="L433" i="4"/>
  <c r="M433" i="4"/>
  <c r="N433" i="4"/>
  <c r="L434" i="4"/>
  <c r="M434" i="4"/>
  <c r="N434" i="4"/>
  <c r="L435" i="4"/>
  <c r="M435" i="4"/>
  <c r="N435" i="4"/>
  <c r="L436" i="4"/>
  <c r="M436" i="4"/>
  <c r="O436" i="4" s="1"/>
  <c r="N436" i="4"/>
  <c r="L437" i="4"/>
  <c r="M437" i="4"/>
  <c r="N437" i="4"/>
  <c r="L438" i="4"/>
  <c r="M438" i="4"/>
  <c r="N438" i="4"/>
  <c r="L439" i="4"/>
  <c r="M439" i="4"/>
  <c r="N439" i="4"/>
  <c r="L440" i="4"/>
  <c r="M440" i="4"/>
  <c r="N440" i="4"/>
  <c r="L441" i="4"/>
  <c r="M441" i="4"/>
  <c r="O441" i="4" s="1"/>
  <c r="N441" i="4"/>
  <c r="L442" i="4"/>
  <c r="M442" i="4"/>
  <c r="N442" i="4"/>
  <c r="L443" i="4"/>
  <c r="M443" i="4"/>
  <c r="N443" i="4"/>
  <c r="L444" i="4"/>
  <c r="M444" i="4"/>
  <c r="N444" i="4"/>
  <c r="L445" i="4"/>
  <c r="M445" i="4"/>
  <c r="N445" i="4"/>
  <c r="L446" i="4"/>
  <c r="M446" i="4"/>
  <c r="N446" i="4"/>
  <c r="L447" i="4"/>
  <c r="M447" i="4"/>
  <c r="N447" i="4"/>
  <c r="L448" i="4"/>
  <c r="M448" i="4"/>
  <c r="N448" i="4"/>
  <c r="L449" i="4"/>
  <c r="M449" i="4"/>
  <c r="N449" i="4"/>
  <c r="L450" i="4"/>
  <c r="M450" i="4"/>
  <c r="N450" i="4"/>
  <c r="L451" i="4"/>
  <c r="M451" i="4"/>
  <c r="N451" i="4"/>
  <c r="L452" i="4"/>
  <c r="M452" i="4"/>
  <c r="N452" i="4"/>
  <c r="L453" i="4"/>
  <c r="M453" i="4"/>
  <c r="N453" i="4"/>
  <c r="L454" i="4"/>
  <c r="M454" i="4"/>
  <c r="N454" i="4"/>
  <c r="L455" i="4"/>
  <c r="M455" i="4"/>
  <c r="N455" i="4"/>
  <c r="L456" i="4"/>
  <c r="M456" i="4"/>
  <c r="N456" i="4"/>
  <c r="L457" i="4"/>
  <c r="M457" i="4"/>
  <c r="O457" i="4" s="1"/>
  <c r="N457" i="4"/>
  <c r="L458" i="4"/>
  <c r="M458" i="4"/>
  <c r="N458" i="4"/>
  <c r="L459" i="4"/>
  <c r="M459" i="4"/>
  <c r="N459" i="4"/>
  <c r="L460" i="4"/>
  <c r="M460" i="4"/>
  <c r="N460" i="4"/>
  <c r="L461" i="4"/>
  <c r="M461" i="4"/>
  <c r="N461" i="4"/>
  <c r="L462" i="4"/>
  <c r="M462" i="4"/>
  <c r="N462" i="4"/>
  <c r="L463" i="4"/>
  <c r="M463" i="4"/>
  <c r="N463" i="4"/>
  <c r="L464" i="4"/>
  <c r="M464" i="4"/>
  <c r="N464" i="4"/>
  <c r="L465" i="4"/>
  <c r="M465" i="4"/>
  <c r="O465" i="4" s="1"/>
  <c r="N465" i="4"/>
  <c r="L466" i="4"/>
  <c r="M466" i="4"/>
  <c r="N466" i="4"/>
  <c r="L467" i="4"/>
  <c r="M467" i="4"/>
  <c r="N467" i="4"/>
  <c r="L468" i="4"/>
  <c r="M468" i="4"/>
  <c r="N468" i="4"/>
  <c r="L469" i="4"/>
  <c r="M469" i="4"/>
  <c r="N469" i="4"/>
  <c r="L470" i="4"/>
  <c r="M470" i="4"/>
  <c r="N470" i="4"/>
  <c r="L471" i="4"/>
  <c r="M471" i="4"/>
  <c r="N471" i="4"/>
  <c r="L472" i="4"/>
  <c r="M472" i="4"/>
  <c r="N472" i="4"/>
  <c r="L473" i="4"/>
  <c r="M473" i="4"/>
  <c r="N473" i="4"/>
  <c r="L474" i="4"/>
  <c r="M474" i="4"/>
  <c r="N474" i="4"/>
  <c r="L475" i="4"/>
  <c r="M475" i="4"/>
  <c r="N475" i="4"/>
  <c r="L476" i="4"/>
  <c r="M476" i="4"/>
  <c r="N476" i="4"/>
  <c r="L477" i="4"/>
  <c r="M477" i="4"/>
  <c r="N477" i="4"/>
  <c r="L478" i="4"/>
  <c r="M478" i="4"/>
  <c r="N478" i="4"/>
  <c r="L479" i="4"/>
  <c r="M479" i="4"/>
  <c r="O479" i="4" s="1"/>
  <c r="N479" i="4"/>
  <c r="L480" i="4"/>
  <c r="M480" i="4"/>
  <c r="O480" i="4" s="1"/>
  <c r="P480" i="4" s="1"/>
  <c r="N480" i="4"/>
  <c r="L481" i="4"/>
  <c r="M481" i="4"/>
  <c r="N481" i="4"/>
  <c r="L482" i="4"/>
  <c r="M482" i="4"/>
  <c r="N482" i="4"/>
  <c r="L483" i="4"/>
  <c r="M483" i="4"/>
  <c r="N483" i="4"/>
  <c r="L484" i="4"/>
  <c r="M484" i="4"/>
  <c r="N484" i="4"/>
  <c r="L485" i="4"/>
  <c r="M485" i="4"/>
  <c r="N485" i="4"/>
  <c r="L486" i="4"/>
  <c r="M486" i="4"/>
  <c r="N486" i="4"/>
  <c r="L487" i="4"/>
  <c r="M487" i="4"/>
  <c r="N487" i="4"/>
  <c r="L488" i="4"/>
  <c r="M488" i="4"/>
  <c r="O488" i="4" s="1"/>
  <c r="N488" i="4"/>
  <c r="L489" i="4"/>
  <c r="M489" i="4"/>
  <c r="N489" i="4"/>
  <c r="L490" i="4"/>
  <c r="M490" i="4"/>
  <c r="N490" i="4"/>
  <c r="L491" i="4"/>
  <c r="O491" i="4" s="1"/>
  <c r="M491" i="4"/>
  <c r="N491" i="4"/>
  <c r="L492" i="4"/>
  <c r="M492" i="4"/>
  <c r="N492" i="4"/>
  <c r="L493" i="4"/>
  <c r="M493" i="4"/>
  <c r="N493" i="4"/>
  <c r="L494" i="4"/>
  <c r="M494" i="4"/>
  <c r="N494" i="4"/>
  <c r="L495" i="4"/>
  <c r="M495" i="4"/>
  <c r="N495" i="4"/>
  <c r="L496" i="4"/>
  <c r="M496" i="4"/>
  <c r="N496" i="4"/>
  <c r="L497" i="4"/>
  <c r="M497" i="4"/>
  <c r="N497" i="4"/>
  <c r="L498" i="4"/>
  <c r="M498" i="4"/>
  <c r="N498" i="4"/>
  <c r="L499" i="4"/>
  <c r="O499" i="4" s="1"/>
  <c r="M499" i="4"/>
  <c r="N499" i="4"/>
  <c r="L500" i="4"/>
  <c r="M500" i="4"/>
  <c r="N500" i="4"/>
  <c r="L501" i="4"/>
  <c r="M501" i="4"/>
  <c r="N501" i="4"/>
  <c r="L6" i="4"/>
  <c r="O6" i="4" s="1"/>
  <c r="M6" i="4"/>
  <c r="N6" i="4"/>
  <c r="L7" i="4"/>
  <c r="L8" i="4"/>
  <c r="M8" i="4"/>
  <c r="O8" i="4" s="1"/>
  <c r="N8" i="4"/>
  <c r="M5" i="4"/>
  <c r="N5" i="4"/>
  <c r="L5" i="4"/>
  <c r="E4" i="8"/>
  <c r="E5" i="8"/>
  <c r="E6"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3" i="8"/>
  <c r="T5" i="4"/>
  <c r="AA8" i="4"/>
  <c r="O62" i="4"/>
  <c r="O70" i="4"/>
  <c r="O76" i="4"/>
  <c r="O86" i="4"/>
  <c r="O94" i="4"/>
  <c r="O102" i="4"/>
  <c r="O127" i="4"/>
  <c r="O134" i="4"/>
  <c r="O180" i="4"/>
  <c r="O182" i="4"/>
  <c r="O206" i="4"/>
  <c r="O214" i="4"/>
  <c r="O220" i="4"/>
  <c r="O230" i="4"/>
  <c r="O337" i="4"/>
  <c r="O374" i="4"/>
  <c r="O382" i="4"/>
  <c r="O390" i="4"/>
  <c r="O470" i="4"/>
  <c r="O497" i="4"/>
  <c r="D5" i="11" l="1"/>
  <c r="D7" i="11" s="1"/>
  <c r="O492" i="4"/>
  <c r="O476" i="4"/>
  <c r="P324" i="4"/>
  <c r="P497" i="4"/>
  <c r="O500" i="4"/>
  <c r="O484" i="4"/>
  <c r="P484" i="4" s="1"/>
  <c r="Q484" i="4" s="1"/>
  <c r="O59" i="4"/>
  <c r="P59" i="4" s="1"/>
  <c r="Q59" i="4" s="1"/>
  <c r="O51" i="4"/>
  <c r="P51" i="4" s="1"/>
  <c r="Q51" i="4" s="1"/>
  <c r="O35" i="4"/>
  <c r="P35" i="4" s="1"/>
  <c r="O27" i="4"/>
  <c r="P374" i="4"/>
  <c r="P390" i="4"/>
  <c r="P70" i="4"/>
  <c r="P382" i="4"/>
  <c r="Q382" i="4" s="1"/>
  <c r="P214" i="4"/>
  <c r="Q214" i="4" s="1"/>
  <c r="P62" i="4"/>
  <c r="R62" i="4" s="1"/>
  <c r="X62" i="4" s="1"/>
  <c r="P470" i="4"/>
  <c r="P102" i="4"/>
  <c r="Q102" i="4" s="1"/>
  <c r="P6" i="4"/>
  <c r="Q6" i="4" s="1"/>
  <c r="O274" i="4"/>
  <c r="O226" i="4"/>
  <c r="O202" i="4"/>
  <c r="P202" i="4" s="1"/>
  <c r="O194" i="4"/>
  <c r="P194" i="4" s="1"/>
  <c r="O138" i="4"/>
  <c r="P138" i="4" s="1"/>
  <c r="Q138" i="4" s="1"/>
  <c r="O130" i="4"/>
  <c r="P130" i="4" s="1"/>
  <c r="O106" i="4"/>
  <c r="O98" i="4"/>
  <c r="B13" i="11"/>
  <c r="D13" i="11"/>
  <c r="E13" i="11"/>
  <c r="E4" i="11"/>
  <c r="E6" i="11" s="1"/>
  <c r="E7" i="11"/>
  <c r="E9" i="11"/>
  <c r="AB8" i="4"/>
  <c r="O7" i="4"/>
  <c r="P7" i="4" s="1"/>
  <c r="Q7" i="4" s="1"/>
  <c r="O453" i="4"/>
  <c r="O386" i="4"/>
  <c r="O378" i="4"/>
  <c r="P378" i="4" s="1"/>
  <c r="R378" i="4" s="1"/>
  <c r="W378" i="4" s="1"/>
  <c r="O181" i="4"/>
  <c r="P181" i="4" s="1"/>
  <c r="Q181" i="4" s="1"/>
  <c r="O178" i="4"/>
  <c r="P178" i="4" s="1"/>
  <c r="R178" i="4" s="1"/>
  <c r="X178" i="4" s="1"/>
  <c r="O24" i="4"/>
  <c r="P24" i="4" s="1"/>
  <c r="O485" i="4"/>
  <c r="P485" i="4" s="1"/>
  <c r="O464" i="4"/>
  <c r="O208" i="4"/>
  <c r="O192" i="4"/>
  <c r="O72" i="4"/>
  <c r="P72" i="4" s="1"/>
  <c r="Q72" i="4" s="1"/>
  <c r="P476" i="4"/>
  <c r="Q476" i="4" s="1"/>
  <c r="O493" i="4"/>
  <c r="P493" i="4" s="1"/>
  <c r="R493" i="4" s="1"/>
  <c r="W493" i="4" s="1"/>
  <c r="O477" i="4"/>
  <c r="P477" i="4" s="1"/>
  <c r="Q477" i="4" s="1"/>
  <c r="O469" i="4"/>
  <c r="O461" i="4"/>
  <c r="P461" i="4" s="1"/>
  <c r="O413" i="4"/>
  <c r="O405" i="4"/>
  <c r="P405" i="4" s="1"/>
  <c r="O397" i="4"/>
  <c r="P397" i="4" s="1"/>
  <c r="R397" i="4" s="1"/>
  <c r="W397" i="4" s="1"/>
  <c r="O365" i="4"/>
  <c r="P365" i="4" s="1"/>
  <c r="Q365" i="4" s="1"/>
  <c r="O229" i="4"/>
  <c r="P229" i="4" s="1"/>
  <c r="P226" i="4"/>
  <c r="Q226" i="4" s="1"/>
  <c r="O221" i="4"/>
  <c r="O149" i="4"/>
  <c r="O109" i="4"/>
  <c r="P109" i="4" s="1"/>
  <c r="Q109" i="4" s="1"/>
  <c r="O85" i="4"/>
  <c r="P85" i="4" s="1"/>
  <c r="O69" i="4"/>
  <c r="P69" i="4" s="1"/>
  <c r="Q69" i="4" s="1"/>
  <c r="O61" i="4"/>
  <c r="P61" i="4" s="1"/>
  <c r="Q61" i="4" s="1"/>
  <c r="O21" i="4"/>
  <c r="P21" i="4" s="1"/>
  <c r="P367" i="4"/>
  <c r="R367" i="4" s="1"/>
  <c r="W367" i="4" s="1"/>
  <c r="P23" i="4"/>
  <c r="B9" i="11"/>
  <c r="P207" i="4"/>
  <c r="Q207" i="4" s="1"/>
  <c r="P375" i="4"/>
  <c r="R375" i="4" s="1"/>
  <c r="W375" i="4" s="1"/>
  <c r="P319" i="4"/>
  <c r="Q319" i="4" s="1"/>
  <c r="P47" i="4"/>
  <c r="Q47" i="4" s="1"/>
  <c r="D4" i="11"/>
  <c r="D6" i="11" s="1"/>
  <c r="C4" i="11"/>
  <c r="C6" i="11" s="1"/>
  <c r="C7" i="11"/>
  <c r="D9" i="11"/>
  <c r="B4" i="11"/>
  <c r="B6" i="11" s="1"/>
  <c r="B7" i="11"/>
  <c r="P8" i="4"/>
  <c r="Q8" i="4" s="1"/>
  <c r="P492" i="4"/>
  <c r="O483" i="4"/>
  <c r="P483" i="4" s="1"/>
  <c r="O482" i="4"/>
  <c r="P482" i="4" s="1"/>
  <c r="O481" i="4"/>
  <c r="P481" i="4" s="1"/>
  <c r="Q481" i="4" s="1"/>
  <c r="O474" i="4"/>
  <c r="P474" i="4" s="1"/>
  <c r="R474" i="4" s="1"/>
  <c r="O460" i="4"/>
  <c r="P460" i="4" s="1"/>
  <c r="Q460" i="4" s="1"/>
  <c r="O421" i="4"/>
  <c r="P421" i="4" s="1"/>
  <c r="Q421" i="4" s="1"/>
  <c r="O356" i="4"/>
  <c r="P356" i="4" s="1"/>
  <c r="Q356" i="4" s="1"/>
  <c r="O342" i="4"/>
  <c r="O338" i="4"/>
  <c r="O333" i="4"/>
  <c r="P333" i="4" s="1"/>
  <c r="O321" i="4"/>
  <c r="P321" i="4" s="1"/>
  <c r="Q321" i="4" s="1"/>
  <c r="O313" i="4"/>
  <c r="P313" i="4" s="1"/>
  <c r="R313" i="4" s="1"/>
  <c r="O258" i="4"/>
  <c r="P258" i="4" s="1"/>
  <c r="O253" i="4"/>
  <c r="P253" i="4" s="1"/>
  <c r="O233" i="4"/>
  <c r="P233" i="4" s="1"/>
  <c r="O215" i="4"/>
  <c r="P215" i="4" s="1"/>
  <c r="P200" i="4"/>
  <c r="O170" i="4"/>
  <c r="P170" i="4" s="1"/>
  <c r="O95" i="4"/>
  <c r="P95" i="4" s="1"/>
  <c r="O82" i="4"/>
  <c r="P82" i="4" s="1"/>
  <c r="R82" i="4" s="1"/>
  <c r="P386" i="4"/>
  <c r="R386" i="4" s="1"/>
  <c r="O360" i="4"/>
  <c r="P360" i="4" s="1"/>
  <c r="R360" i="4" s="1"/>
  <c r="O268" i="4"/>
  <c r="P211" i="4"/>
  <c r="Q211" i="4" s="1"/>
  <c r="P192" i="4"/>
  <c r="O90" i="4"/>
  <c r="P90" i="4" s="1"/>
  <c r="O83" i="4"/>
  <c r="P83" i="4" s="1"/>
  <c r="O65" i="4"/>
  <c r="P65" i="4" s="1"/>
  <c r="Q65" i="4" s="1"/>
  <c r="O60" i="4"/>
  <c r="P60" i="4" s="1"/>
  <c r="Q60" i="4" s="1"/>
  <c r="O53" i="4"/>
  <c r="P488" i="4"/>
  <c r="O399" i="4"/>
  <c r="P399" i="4" s="1"/>
  <c r="R399" i="4" s="1"/>
  <c r="W399" i="4" s="1"/>
  <c r="O394" i="4"/>
  <c r="P394" i="4" s="1"/>
  <c r="O387" i="4"/>
  <c r="P387" i="4" s="1"/>
  <c r="R387" i="4" s="1"/>
  <c r="W387" i="4" s="1"/>
  <c r="O343" i="4"/>
  <c r="P343" i="4" s="1"/>
  <c r="R343" i="4" s="1"/>
  <c r="O335" i="4"/>
  <c r="P335" i="4" s="1"/>
  <c r="O305" i="4"/>
  <c r="P196" i="4"/>
  <c r="O129" i="4"/>
  <c r="P98" i="4"/>
  <c r="Q98" i="4" s="1"/>
  <c r="O84" i="4"/>
  <c r="P84" i="4" s="1"/>
  <c r="O74" i="4"/>
  <c r="P74" i="4" s="1"/>
  <c r="R74" i="4" s="1"/>
  <c r="O66" i="4"/>
  <c r="P66" i="4" s="1"/>
  <c r="Q66" i="4" s="1"/>
  <c r="O54" i="4"/>
  <c r="P54" i="4" s="1"/>
  <c r="Q54" i="4" s="1"/>
  <c r="P500" i="4"/>
  <c r="Q500" i="4" s="1"/>
  <c r="P413" i="4"/>
  <c r="O389" i="4"/>
  <c r="O327" i="4"/>
  <c r="P327" i="4" s="1"/>
  <c r="Q327" i="4" s="1"/>
  <c r="O201" i="4"/>
  <c r="P201" i="4" s="1"/>
  <c r="O110" i="4"/>
  <c r="P110" i="4" s="1"/>
  <c r="Q110" i="4" s="1"/>
  <c r="O32" i="4"/>
  <c r="P32" i="4" s="1"/>
  <c r="Q32" i="4" s="1"/>
  <c r="O19" i="4"/>
  <c r="P19" i="4" s="1"/>
  <c r="Q19" i="4" s="1"/>
  <c r="P499" i="4"/>
  <c r="O489" i="4"/>
  <c r="P489" i="4" s="1"/>
  <c r="O471" i="4"/>
  <c r="P471" i="4" s="1"/>
  <c r="P441" i="4"/>
  <c r="Q441" i="4" s="1"/>
  <c r="O370" i="4"/>
  <c r="P370" i="4" s="1"/>
  <c r="O281" i="4"/>
  <c r="O256" i="4"/>
  <c r="P256" i="4" s="1"/>
  <c r="Q256" i="4" s="1"/>
  <c r="O183" i="4"/>
  <c r="P183" i="4" s="1"/>
  <c r="P80" i="4"/>
  <c r="P379" i="4"/>
  <c r="R379" i="4" s="1"/>
  <c r="W379" i="4" s="1"/>
  <c r="P371" i="4"/>
  <c r="R371" i="4" s="1"/>
  <c r="O146" i="4"/>
  <c r="P146" i="4" s="1"/>
  <c r="Q146" i="4" s="1"/>
  <c r="O141" i="4"/>
  <c r="P141" i="4" s="1"/>
  <c r="O136" i="4"/>
  <c r="P136" i="4" s="1"/>
  <c r="Q136" i="4" s="1"/>
  <c r="O119" i="4"/>
  <c r="P119" i="4" s="1"/>
  <c r="R119" i="4" s="1"/>
  <c r="O87" i="4"/>
  <c r="O49" i="4"/>
  <c r="P49" i="4" s="1"/>
  <c r="Q49" i="4" s="1"/>
  <c r="O16" i="4"/>
  <c r="P16" i="4" s="1"/>
  <c r="O11" i="4"/>
  <c r="P11" i="4" s="1"/>
  <c r="Q11" i="4" s="1"/>
  <c r="O490" i="4"/>
  <c r="P490" i="4" s="1"/>
  <c r="O391" i="4"/>
  <c r="P391" i="4" s="1"/>
  <c r="O377" i="4"/>
  <c r="P377" i="4" s="1"/>
  <c r="Q377" i="4" s="1"/>
  <c r="O366" i="4"/>
  <c r="P366" i="4" s="1"/>
  <c r="O358" i="4"/>
  <c r="P358" i="4" s="1"/>
  <c r="P342" i="4"/>
  <c r="Q342" i="4" s="1"/>
  <c r="O328" i="4"/>
  <c r="P328" i="4" s="1"/>
  <c r="O272" i="4"/>
  <c r="P272" i="4" s="1"/>
  <c r="R272" i="4" s="1"/>
  <c r="O231" i="4"/>
  <c r="P231" i="4" s="1"/>
  <c r="O218" i="4"/>
  <c r="P218" i="4" s="1"/>
  <c r="O197" i="4"/>
  <c r="P197" i="4" s="1"/>
  <c r="Q197" i="4" s="1"/>
  <c r="O163" i="4"/>
  <c r="P163" i="4" s="1"/>
  <c r="Q163" i="4" s="1"/>
  <c r="P76" i="4"/>
  <c r="R76" i="4" s="1"/>
  <c r="O68" i="4"/>
  <c r="P68" i="4" s="1"/>
  <c r="Q68" i="4" s="1"/>
  <c r="O341" i="4"/>
  <c r="P341" i="4" s="1"/>
  <c r="Q341" i="4" s="1"/>
  <c r="O495" i="4"/>
  <c r="P495" i="4" s="1"/>
  <c r="R495" i="4" s="1"/>
  <c r="W495" i="4" s="1"/>
  <c r="O475" i="4"/>
  <c r="P475" i="4" s="1"/>
  <c r="Q475" i="4" s="1"/>
  <c r="O447" i="4"/>
  <c r="P447" i="4" s="1"/>
  <c r="O423" i="4"/>
  <c r="P423" i="4" s="1"/>
  <c r="O294" i="4"/>
  <c r="P294" i="4" s="1"/>
  <c r="Q294" i="4" s="1"/>
  <c r="O290" i="4"/>
  <c r="P290" i="4" s="1"/>
  <c r="Q290" i="4" s="1"/>
  <c r="O96" i="4"/>
  <c r="P96" i="4" s="1"/>
  <c r="O494" i="4"/>
  <c r="P494" i="4" s="1"/>
  <c r="R494" i="4" s="1"/>
  <c r="O205" i="4"/>
  <c r="P205" i="4" s="1"/>
  <c r="Q205" i="4" s="1"/>
  <c r="O187" i="4"/>
  <c r="P187" i="4" s="1"/>
  <c r="Q187" i="4" s="1"/>
  <c r="P491" i="4"/>
  <c r="R383" i="4"/>
  <c r="W383" i="4" s="1"/>
  <c r="Q383" i="4"/>
  <c r="O266" i="4"/>
  <c r="P266" i="4" s="1"/>
  <c r="Q266" i="4" s="1"/>
  <c r="O188" i="4"/>
  <c r="P188" i="4" s="1"/>
  <c r="P56" i="4"/>
  <c r="Q56" i="4" s="1"/>
  <c r="O55" i="4"/>
  <c r="P55" i="4" s="1"/>
  <c r="Q55" i="4" s="1"/>
  <c r="O487" i="4"/>
  <c r="P487" i="4" s="1"/>
  <c r="Q487" i="4" s="1"/>
  <c r="O486" i="4"/>
  <c r="P486" i="4" s="1"/>
  <c r="O478" i="4"/>
  <c r="P478" i="4" s="1"/>
  <c r="Q478" i="4" s="1"/>
  <c r="O472" i="4"/>
  <c r="P472" i="4" s="1"/>
  <c r="Q472" i="4" s="1"/>
  <c r="P464" i="4"/>
  <c r="Q464" i="4" s="1"/>
  <c r="O402" i="4"/>
  <c r="P402" i="4" s="1"/>
  <c r="O393" i="4"/>
  <c r="P393" i="4" s="1"/>
  <c r="R393" i="4" s="1"/>
  <c r="O278" i="4"/>
  <c r="P278" i="4" s="1"/>
  <c r="R278" i="4" s="1"/>
  <c r="O203" i="4"/>
  <c r="P203" i="4" s="1"/>
  <c r="O67" i="4"/>
  <c r="P67" i="4" s="1"/>
  <c r="Q67" i="4" s="1"/>
  <c r="O15" i="4"/>
  <c r="P15" i="4" s="1"/>
  <c r="Q15" i="4" s="1"/>
  <c r="O498" i="4"/>
  <c r="P498" i="4" s="1"/>
  <c r="Q498" i="4" s="1"/>
  <c r="O473" i="4"/>
  <c r="P473" i="4" s="1"/>
  <c r="R473" i="4" s="1"/>
  <c r="O449" i="4"/>
  <c r="P449" i="4" s="1"/>
  <c r="P208" i="4"/>
  <c r="R208" i="4" s="1"/>
  <c r="O190" i="4"/>
  <c r="P190" i="4" s="1"/>
  <c r="O169" i="4"/>
  <c r="P169" i="4" s="1"/>
  <c r="P469" i="4"/>
  <c r="Q469" i="4" s="1"/>
  <c r="P436" i="4"/>
  <c r="Q436" i="4" s="1"/>
  <c r="O259" i="4"/>
  <c r="P259" i="4" s="1"/>
  <c r="Q259" i="4" s="1"/>
  <c r="O204" i="4"/>
  <c r="P204" i="4" s="1"/>
  <c r="O191" i="4"/>
  <c r="P191" i="4" s="1"/>
  <c r="Q191" i="4" s="1"/>
  <c r="O88" i="4"/>
  <c r="O424" i="4"/>
  <c r="O417" i="4"/>
  <c r="P417" i="4" s="1"/>
  <c r="O396" i="4"/>
  <c r="P396" i="4" s="1"/>
  <c r="Q396" i="4" s="1"/>
  <c r="O364" i="4"/>
  <c r="P364" i="4" s="1"/>
  <c r="O362" i="4"/>
  <c r="P362" i="4" s="1"/>
  <c r="R362" i="4" s="1"/>
  <c r="Y362" i="4" s="1"/>
  <c r="O347" i="4"/>
  <c r="P347" i="4" s="1"/>
  <c r="Q347" i="4" s="1"/>
  <c r="O318" i="4"/>
  <c r="P318" i="4" s="1"/>
  <c r="R318" i="4" s="1"/>
  <c r="O291" i="4"/>
  <c r="P291" i="4" s="1"/>
  <c r="P274" i="4"/>
  <c r="Q274" i="4" s="1"/>
  <c r="O252" i="4"/>
  <c r="P252" i="4" s="1"/>
  <c r="P230" i="4"/>
  <c r="Q230" i="4" s="1"/>
  <c r="O225" i="4"/>
  <c r="P225" i="4" s="1"/>
  <c r="O210" i="4"/>
  <c r="P210" i="4" s="1"/>
  <c r="O209" i="4"/>
  <c r="P209" i="4" s="1"/>
  <c r="O177" i="4"/>
  <c r="P177" i="4" s="1"/>
  <c r="Q177" i="4" s="1"/>
  <c r="O176" i="4"/>
  <c r="P176" i="4" s="1"/>
  <c r="R176" i="4" s="1"/>
  <c r="P171" i="4"/>
  <c r="O137" i="4"/>
  <c r="P137" i="4" s="1"/>
  <c r="O124" i="4"/>
  <c r="O116" i="4"/>
  <c r="O105" i="4"/>
  <c r="P105" i="4" s="1"/>
  <c r="O97" i="4"/>
  <c r="P97" i="4" s="1"/>
  <c r="O89" i="4"/>
  <c r="P89" i="4" s="1"/>
  <c r="O71" i="4"/>
  <c r="P71" i="4" s="1"/>
  <c r="Q71" i="4" s="1"/>
  <c r="O58" i="4"/>
  <c r="P58" i="4" s="1"/>
  <c r="Q58" i="4" s="1"/>
  <c r="O39" i="4"/>
  <c r="P39" i="4" s="1"/>
  <c r="O29" i="4"/>
  <c r="P29" i="4" s="1"/>
  <c r="O9" i="4"/>
  <c r="P9" i="4" s="1"/>
  <c r="Q9" i="4" s="1"/>
  <c r="O419" i="4"/>
  <c r="P419" i="4" s="1"/>
  <c r="P296" i="4"/>
  <c r="R296" i="4" s="1"/>
  <c r="P281" i="4"/>
  <c r="Q281" i="4" s="1"/>
  <c r="P280" i="4"/>
  <c r="O222" i="4"/>
  <c r="P222" i="4" s="1"/>
  <c r="Q222" i="4" s="1"/>
  <c r="O213" i="4"/>
  <c r="P213" i="4" s="1"/>
  <c r="P161" i="4"/>
  <c r="Q161" i="4" s="1"/>
  <c r="O108" i="4"/>
  <c r="P108" i="4" s="1"/>
  <c r="O78" i="4"/>
  <c r="P78" i="4" s="1"/>
  <c r="R78" i="4" s="1"/>
  <c r="W78" i="4" s="1"/>
  <c r="O36" i="4"/>
  <c r="P36" i="4" s="1"/>
  <c r="O10" i="4"/>
  <c r="P10" i="4" s="1"/>
  <c r="P263" i="4"/>
  <c r="R263" i="4" s="1"/>
  <c r="P457" i="4"/>
  <c r="R457" i="4" s="1"/>
  <c r="O432" i="4"/>
  <c r="P432" i="4" s="1"/>
  <c r="O406" i="4"/>
  <c r="P406" i="4" s="1"/>
  <c r="O381" i="4"/>
  <c r="P381" i="4" s="1"/>
  <c r="R381" i="4" s="1"/>
  <c r="W381" i="4" s="1"/>
  <c r="O373" i="4"/>
  <c r="P373" i="4" s="1"/>
  <c r="Q373" i="4" s="1"/>
  <c r="O354" i="4"/>
  <c r="P354" i="4" s="1"/>
  <c r="P345" i="4"/>
  <c r="Q345" i="4" s="1"/>
  <c r="O344" i="4"/>
  <c r="P344" i="4" s="1"/>
  <c r="Q344" i="4" s="1"/>
  <c r="O334" i="4"/>
  <c r="P334" i="4" s="1"/>
  <c r="Q334" i="4" s="1"/>
  <c r="O311" i="4"/>
  <c r="P311" i="4" s="1"/>
  <c r="O286" i="4"/>
  <c r="P286" i="4" s="1"/>
  <c r="Q286" i="4" s="1"/>
  <c r="O255" i="4"/>
  <c r="P255" i="4" s="1"/>
  <c r="O243" i="4"/>
  <c r="P243" i="4" s="1"/>
  <c r="Q243" i="4" s="1"/>
  <c r="O198" i="4"/>
  <c r="P198" i="4" s="1"/>
  <c r="P184" i="4"/>
  <c r="R184" i="4" s="1"/>
  <c r="O147" i="4"/>
  <c r="P147" i="4" s="1"/>
  <c r="O139" i="4"/>
  <c r="P139" i="4" s="1"/>
  <c r="Q139" i="4" s="1"/>
  <c r="O100" i="4"/>
  <c r="P100" i="4" s="1"/>
  <c r="O92" i="4"/>
  <c r="P92" i="4" s="1"/>
  <c r="O79" i="4"/>
  <c r="P79" i="4" s="1"/>
  <c r="O12" i="4"/>
  <c r="P12" i="4" s="1"/>
  <c r="R12" i="4" s="1"/>
  <c r="O468" i="4"/>
  <c r="P468" i="4" s="1"/>
  <c r="R468" i="4" s="1"/>
  <c r="O467" i="4"/>
  <c r="P467" i="4" s="1"/>
  <c r="Q467" i="4" s="1"/>
  <c r="O463" i="4"/>
  <c r="P463" i="4" s="1"/>
  <c r="Q463" i="4" s="1"/>
  <c r="O459" i="4"/>
  <c r="P459" i="4" s="1"/>
  <c r="R459" i="4" s="1"/>
  <c r="O450" i="4"/>
  <c r="P450" i="4" s="1"/>
  <c r="R450" i="4" s="1"/>
  <c r="O444" i="4"/>
  <c r="P444" i="4" s="1"/>
  <c r="P389" i="4"/>
  <c r="R389" i="4" s="1"/>
  <c r="W389" i="4" s="1"/>
  <c r="O369" i="4"/>
  <c r="P369" i="4" s="1"/>
  <c r="R369" i="4" s="1"/>
  <c r="O349" i="4"/>
  <c r="P349" i="4" s="1"/>
  <c r="O329" i="4"/>
  <c r="P329" i="4" s="1"/>
  <c r="O325" i="4"/>
  <c r="P325" i="4" s="1"/>
  <c r="R325" i="4" s="1"/>
  <c r="O298" i="4"/>
  <c r="P298" i="4" s="1"/>
  <c r="O282" i="4"/>
  <c r="P282" i="4" s="1"/>
  <c r="O271" i="4"/>
  <c r="P271" i="4" s="1"/>
  <c r="O199" i="4"/>
  <c r="P199" i="4" s="1"/>
  <c r="O185" i="4"/>
  <c r="P185" i="4" s="1"/>
  <c r="Q185" i="4" s="1"/>
  <c r="O165" i="4"/>
  <c r="P165" i="4" s="1"/>
  <c r="Q165" i="4" s="1"/>
  <c r="O148" i="4"/>
  <c r="P148" i="4" s="1"/>
  <c r="O140" i="4"/>
  <c r="P140" i="4" s="1"/>
  <c r="P135" i="4"/>
  <c r="R135" i="4" s="1"/>
  <c r="O128" i="4"/>
  <c r="P128" i="4" s="1"/>
  <c r="Q128" i="4" s="1"/>
  <c r="O120" i="4"/>
  <c r="P120" i="4" s="1"/>
  <c r="Q120" i="4" s="1"/>
  <c r="O111" i="4"/>
  <c r="P111" i="4" s="1"/>
  <c r="O101" i="4"/>
  <c r="P101" i="4" s="1"/>
  <c r="O93" i="4"/>
  <c r="P93" i="4" s="1"/>
  <c r="O63" i="4"/>
  <c r="P63" i="4" s="1"/>
  <c r="Q63" i="4" s="1"/>
  <c r="O50" i="4"/>
  <c r="P50" i="4" s="1"/>
  <c r="Q50" i="4" s="1"/>
  <c r="O37" i="4"/>
  <c r="P37" i="4" s="1"/>
  <c r="O31" i="4"/>
  <c r="P31" i="4" s="1"/>
  <c r="Q31" i="4" s="1"/>
  <c r="P27" i="4"/>
  <c r="Q27" i="4" s="1"/>
  <c r="O26" i="4"/>
  <c r="P26" i="4" s="1"/>
  <c r="O13" i="4"/>
  <c r="P13" i="4" s="1"/>
  <c r="Q13" i="4" s="1"/>
  <c r="O466" i="4"/>
  <c r="P466" i="4" s="1"/>
  <c r="R466" i="4" s="1"/>
  <c r="O462" i="4"/>
  <c r="P462" i="4" s="1"/>
  <c r="Q462" i="4" s="1"/>
  <c r="O458" i="4"/>
  <c r="P458" i="4" s="1"/>
  <c r="R458" i="4" s="1"/>
  <c r="O451" i="4"/>
  <c r="P451" i="4" s="1"/>
  <c r="O445" i="4"/>
  <c r="P445" i="4" s="1"/>
  <c r="O428" i="4"/>
  <c r="P428" i="4" s="1"/>
  <c r="Q428" i="4" s="1"/>
  <c r="O407" i="4"/>
  <c r="P407" i="4" s="1"/>
  <c r="O385" i="4"/>
  <c r="P385" i="4" s="1"/>
  <c r="R385" i="4" s="1"/>
  <c r="O357" i="4"/>
  <c r="P357" i="4" s="1"/>
  <c r="R357" i="4" s="1"/>
  <c r="W357" i="4" s="1"/>
  <c r="O355" i="4"/>
  <c r="P355" i="4" s="1"/>
  <c r="R355" i="4" s="1"/>
  <c r="O350" i="4"/>
  <c r="P350" i="4" s="1"/>
  <c r="O277" i="4"/>
  <c r="P277" i="4" s="1"/>
  <c r="Q277" i="4" s="1"/>
  <c r="O189" i="4"/>
  <c r="P189" i="4" s="1"/>
  <c r="P149" i="4"/>
  <c r="R149" i="4" s="1"/>
  <c r="P53" i="4"/>
  <c r="Q53" i="4" s="1"/>
  <c r="O52" i="4"/>
  <c r="P52" i="4" s="1"/>
  <c r="Q52" i="4" s="1"/>
  <c r="O43" i="4"/>
  <c r="P43" i="4" s="1"/>
  <c r="R43" i="4" s="1"/>
  <c r="R500" i="4"/>
  <c r="Y500" i="4" s="1"/>
  <c r="O501" i="4"/>
  <c r="P501" i="4" s="1"/>
  <c r="R501" i="4" s="1"/>
  <c r="P479" i="4"/>
  <c r="Q479" i="4" s="1"/>
  <c r="P465" i="4"/>
  <c r="Q465" i="4" s="1"/>
  <c r="O455" i="4"/>
  <c r="P455" i="4" s="1"/>
  <c r="O446" i="4"/>
  <c r="P446" i="4" s="1"/>
  <c r="Q446" i="4" s="1"/>
  <c r="P351" i="4"/>
  <c r="O275" i="4"/>
  <c r="P275" i="4" s="1"/>
  <c r="O260" i="4"/>
  <c r="P219" i="4"/>
  <c r="R219" i="4" s="1"/>
  <c r="Y219" i="4" s="1"/>
  <c r="O456" i="4"/>
  <c r="P456" i="4" s="1"/>
  <c r="P368" i="4"/>
  <c r="P331" i="4"/>
  <c r="R331" i="4" s="1"/>
  <c r="O330" i="4"/>
  <c r="P330" i="4" s="1"/>
  <c r="O269" i="4"/>
  <c r="P269" i="4" s="1"/>
  <c r="O261" i="4"/>
  <c r="O239" i="4"/>
  <c r="P239" i="4" s="1"/>
  <c r="R391" i="4"/>
  <c r="W391" i="4" s="1"/>
  <c r="Q391" i="4"/>
  <c r="O409" i="4"/>
  <c r="P409" i="4" s="1"/>
  <c r="R409" i="4" s="1"/>
  <c r="O408" i="4"/>
  <c r="P408" i="4" s="1"/>
  <c r="R408" i="4" s="1"/>
  <c r="W408" i="4" s="1"/>
  <c r="O392" i="4"/>
  <c r="P392" i="4" s="1"/>
  <c r="O388" i="4"/>
  <c r="P388" i="4" s="1"/>
  <c r="R388" i="4" s="1"/>
  <c r="O380" i="4"/>
  <c r="P380" i="4" s="1"/>
  <c r="P376" i="4"/>
  <c r="O372" i="4"/>
  <c r="P372" i="4" s="1"/>
  <c r="O359" i="4"/>
  <c r="P359" i="4" s="1"/>
  <c r="Q359" i="4" s="1"/>
  <c r="P257" i="4"/>
  <c r="Q257" i="4" s="1"/>
  <c r="O240" i="4"/>
  <c r="P240" i="4" s="1"/>
  <c r="R205" i="4"/>
  <c r="X205" i="4" s="1"/>
  <c r="O270" i="4"/>
  <c r="P270" i="4" s="1"/>
  <c r="Q270" i="4" s="1"/>
  <c r="O262" i="4"/>
  <c r="P262" i="4" s="1"/>
  <c r="Q262" i="4" s="1"/>
  <c r="O241" i="4"/>
  <c r="P241" i="4" s="1"/>
  <c r="Q193" i="4"/>
  <c r="R193" i="4"/>
  <c r="Y193" i="4" s="1"/>
  <c r="Q192" i="4"/>
  <c r="R192" i="4"/>
  <c r="Y192" i="4" s="1"/>
  <c r="O496" i="4"/>
  <c r="P496" i="4" s="1"/>
  <c r="Q496" i="4" s="1"/>
  <c r="O384" i="4"/>
  <c r="P384" i="4" s="1"/>
  <c r="Q196" i="4"/>
  <c r="R196" i="4"/>
  <c r="Y196" i="4" s="1"/>
  <c r="Q200" i="4"/>
  <c r="R200" i="4"/>
  <c r="Y200" i="4" s="1"/>
  <c r="P453" i="4"/>
  <c r="R453" i="4" s="1"/>
  <c r="P339" i="4"/>
  <c r="Q339" i="4" s="1"/>
  <c r="O285" i="4"/>
  <c r="P285" i="4" s="1"/>
  <c r="O414" i="4"/>
  <c r="P414" i="4" s="1"/>
  <c r="R414" i="4" s="1"/>
  <c r="X414" i="4" s="1"/>
  <c r="P353" i="4"/>
  <c r="Q353" i="4" s="1"/>
  <c r="O352" i="4"/>
  <c r="P352" i="4" s="1"/>
  <c r="O340" i="4"/>
  <c r="P340" i="4" s="1"/>
  <c r="O323" i="4"/>
  <c r="P323" i="4" s="1"/>
  <c r="R323" i="4" s="1"/>
  <c r="O276" i="4"/>
  <c r="P276" i="4" s="1"/>
  <c r="Q276" i="4" s="1"/>
  <c r="O247" i="4"/>
  <c r="P247" i="4" s="1"/>
  <c r="O245" i="4"/>
  <c r="P245" i="4" s="1"/>
  <c r="O244" i="4"/>
  <c r="P244" i="4" s="1"/>
  <c r="O242" i="4"/>
  <c r="P242" i="4" s="1"/>
  <c r="O238" i="4"/>
  <c r="P238" i="4" s="1"/>
  <c r="O237" i="4"/>
  <c r="P237" i="4" s="1"/>
  <c r="O236" i="4"/>
  <c r="P236" i="4" s="1"/>
  <c r="O235" i="4"/>
  <c r="P235" i="4" s="1"/>
  <c r="O234" i="4"/>
  <c r="P234" i="4" s="1"/>
  <c r="O228" i="4"/>
  <c r="P228" i="4" s="1"/>
  <c r="P206" i="4"/>
  <c r="Q206" i="4" s="1"/>
  <c r="P57" i="4"/>
  <c r="Q57" i="4" s="1"/>
  <c r="O448" i="4"/>
  <c r="O400" i="4"/>
  <c r="P400" i="4" s="1"/>
  <c r="Q400" i="4" s="1"/>
  <c r="O398" i="4"/>
  <c r="P398" i="4" s="1"/>
  <c r="Q398" i="4" s="1"/>
  <c r="O332" i="4"/>
  <c r="P332" i="4" s="1"/>
  <c r="O303" i="4"/>
  <c r="P303" i="4" s="1"/>
  <c r="Q303" i="4" s="1"/>
  <c r="O251" i="4"/>
  <c r="P251" i="4" s="1"/>
  <c r="O249" i="4"/>
  <c r="P249" i="4" s="1"/>
  <c r="O248" i="4"/>
  <c r="P248" i="4" s="1"/>
  <c r="O246" i="4"/>
  <c r="P246" i="4" s="1"/>
  <c r="P217" i="4"/>
  <c r="R217" i="4" s="1"/>
  <c r="P212" i="4"/>
  <c r="Q212" i="4" s="1"/>
  <c r="O438" i="4"/>
  <c r="P438" i="4" s="1"/>
  <c r="O437" i="4"/>
  <c r="P437" i="4" s="1"/>
  <c r="O401" i="4"/>
  <c r="P401" i="4" s="1"/>
  <c r="R401" i="4" s="1"/>
  <c r="O395" i="4"/>
  <c r="P395" i="4" s="1"/>
  <c r="R395" i="4" s="1"/>
  <c r="O299" i="4"/>
  <c r="P299" i="4" s="1"/>
  <c r="O293" i="4"/>
  <c r="P293" i="4" s="1"/>
  <c r="P267" i="4"/>
  <c r="Q267" i="4" s="1"/>
  <c r="O254" i="4"/>
  <c r="P254" i="4" s="1"/>
  <c r="O250" i="4"/>
  <c r="P250" i="4" s="1"/>
  <c r="O224" i="4"/>
  <c r="P224" i="4" s="1"/>
  <c r="O223" i="4"/>
  <c r="P223" i="4" s="1"/>
  <c r="Q223" i="4" s="1"/>
  <c r="O216" i="4"/>
  <c r="P216" i="4" s="1"/>
  <c r="R80" i="4"/>
  <c r="X80" i="4" s="1"/>
  <c r="Q80" i="4"/>
  <c r="O346" i="4"/>
  <c r="P346" i="4" s="1"/>
  <c r="O452" i="4"/>
  <c r="P452" i="4" s="1"/>
  <c r="O443" i="4"/>
  <c r="P443" i="4" s="1"/>
  <c r="O440" i="4"/>
  <c r="P440" i="4" s="1"/>
  <c r="O439" i="4"/>
  <c r="P439" i="4" s="1"/>
  <c r="R439" i="4" s="1"/>
  <c r="O430" i="4"/>
  <c r="P430" i="4" s="1"/>
  <c r="P337" i="4"/>
  <c r="Q337" i="4" s="1"/>
  <c r="O336" i="4"/>
  <c r="P336" i="4" s="1"/>
  <c r="O326" i="4"/>
  <c r="P326" i="4" s="1"/>
  <c r="P265" i="4"/>
  <c r="Q265" i="4" s="1"/>
  <c r="P221" i="4"/>
  <c r="O454" i="4"/>
  <c r="P454" i="4" s="1"/>
  <c r="R454" i="4" s="1"/>
  <c r="O442" i="4"/>
  <c r="P442" i="4" s="1"/>
  <c r="P424" i="4"/>
  <c r="R424" i="4" s="1"/>
  <c r="O310" i="4"/>
  <c r="P310" i="4" s="1"/>
  <c r="Q310" i="4" s="1"/>
  <c r="P305" i="4"/>
  <c r="Q305" i="4" s="1"/>
  <c r="P287" i="4"/>
  <c r="O284" i="4"/>
  <c r="P284" i="4" s="1"/>
  <c r="Q284" i="4" s="1"/>
  <c r="P268" i="4"/>
  <c r="Q268" i="4" s="1"/>
  <c r="P264" i="4"/>
  <c r="Q264" i="4" s="1"/>
  <c r="P261" i="4"/>
  <c r="R261" i="4" s="1"/>
  <c r="P260" i="4"/>
  <c r="Q260" i="4" s="1"/>
  <c r="P220" i="4"/>
  <c r="P182" i="4"/>
  <c r="R182" i="4" s="1"/>
  <c r="P129" i="4"/>
  <c r="R129" i="4" s="1"/>
  <c r="Q70" i="4"/>
  <c r="R70" i="4"/>
  <c r="Y70" i="4" s="1"/>
  <c r="P116" i="4"/>
  <c r="Q116" i="4" s="1"/>
  <c r="P86" i="4"/>
  <c r="O164" i="4"/>
  <c r="P164" i="4" s="1"/>
  <c r="O151" i="4"/>
  <c r="P151" i="4" s="1"/>
  <c r="O150" i="4"/>
  <c r="P150" i="4" s="1"/>
  <c r="Q150" i="4" s="1"/>
  <c r="O144" i="4"/>
  <c r="P144" i="4" s="1"/>
  <c r="P127" i="4"/>
  <c r="Q127" i="4" s="1"/>
  <c r="O126" i="4"/>
  <c r="P126" i="4" s="1"/>
  <c r="O123" i="4"/>
  <c r="P123" i="4" s="1"/>
  <c r="P104" i="4"/>
  <c r="Q104" i="4" s="1"/>
  <c r="O41" i="4"/>
  <c r="P41" i="4" s="1"/>
  <c r="Q41" i="4" s="1"/>
  <c r="O40" i="4"/>
  <c r="P40" i="4" s="1"/>
  <c r="O20" i="4"/>
  <c r="P20" i="4" s="1"/>
  <c r="O18" i="4"/>
  <c r="P18" i="4" s="1"/>
  <c r="O158" i="4"/>
  <c r="P158" i="4" s="1"/>
  <c r="Q158" i="4" s="1"/>
  <c r="O143" i="4"/>
  <c r="P143" i="4" s="1"/>
  <c r="O142" i="4"/>
  <c r="P142" i="4" s="1"/>
  <c r="Q142" i="4" s="1"/>
  <c r="O122" i="4"/>
  <c r="P122" i="4" s="1"/>
  <c r="O121" i="4"/>
  <c r="P121" i="4" s="1"/>
  <c r="R121" i="4" s="1"/>
  <c r="X121" i="4" s="1"/>
  <c r="O118" i="4"/>
  <c r="P118" i="4" s="1"/>
  <c r="O115" i="4"/>
  <c r="P115" i="4" s="1"/>
  <c r="O81" i="4"/>
  <c r="P81" i="4" s="1"/>
  <c r="O77" i="4"/>
  <c r="P77" i="4" s="1"/>
  <c r="Q77" i="4" s="1"/>
  <c r="O73" i="4"/>
  <c r="P73" i="4" s="1"/>
  <c r="Q73" i="4" s="1"/>
  <c r="O45" i="4"/>
  <c r="P45" i="4" s="1"/>
  <c r="O44" i="4"/>
  <c r="P44" i="4" s="1"/>
  <c r="O42" i="4"/>
  <c r="P42" i="4" s="1"/>
  <c r="O33" i="4"/>
  <c r="P33" i="4" s="1"/>
  <c r="Q33" i="4" s="1"/>
  <c r="P113" i="4"/>
  <c r="Q113" i="4" s="1"/>
  <c r="P107" i="4"/>
  <c r="P103" i="4"/>
  <c r="O179" i="4"/>
  <c r="P179" i="4" s="1"/>
  <c r="Q179" i="4" s="1"/>
  <c r="O174" i="4"/>
  <c r="P174" i="4" s="1"/>
  <c r="Q174" i="4" s="1"/>
  <c r="O172" i="4"/>
  <c r="P172" i="4" s="1"/>
  <c r="Q172" i="4" s="1"/>
  <c r="O166" i="4"/>
  <c r="P166" i="4" s="1"/>
  <c r="Q166" i="4" s="1"/>
  <c r="O155" i="4"/>
  <c r="P155" i="4" s="1"/>
  <c r="O154" i="4"/>
  <c r="P154" i="4" s="1"/>
  <c r="Q154" i="4" s="1"/>
  <c r="O114" i="4"/>
  <c r="P114" i="4" s="1"/>
  <c r="P106" i="4"/>
  <c r="Q106" i="4" s="1"/>
  <c r="O48" i="4"/>
  <c r="P48" i="4" s="1"/>
  <c r="O34" i="4"/>
  <c r="P34" i="4" s="1"/>
  <c r="P180" i="4"/>
  <c r="Q180" i="4" s="1"/>
  <c r="P94" i="4"/>
  <c r="Q94" i="4" s="1"/>
  <c r="P87" i="4"/>
  <c r="R87" i="4" s="1"/>
  <c r="O25" i="4"/>
  <c r="P25" i="4" s="1"/>
  <c r="Q25" i="4" s="1"/>
  <c r="O14" i="4"/>
  <c r="P14" i="4" s="1"/>
  <c r="Q14" i="4" s="1"/>
  <c r="O186" i="4"/>
  <c r="P186" i="4" s="1"/>
  <c r="O152" i="4"/>
  <c r="P152" i="4" s="1"/>
  <c r="O145" i="4"/>
  <c r="P145" i="4" s="1"/>
  <c r="P134" i="4"/>
  <c r="R134" i="4" s="1"/>
  <c r="O132" i="4"/>
  <c r="P132" i="4" s="1"/>
  <c r="O131" i="4"/>
  <c r="P131" i="4" s="1"/>
  <c r="P28" i="4"/>
  <c r="O17" i="4"/>
  <c r="P17" i="4" s="1"/>
  <c r="Q17" i="4" s="1"/>
  <c r="R499" i="4"/>
  <c r="Q499" i="4"/>
  <c r="R497" i="4"/>
  <c r="Q497" i="4"/>
  <c r="Q483" i="4"/>
  <c r="R483" i="4"/>
  <c r="R462" i="4"/>
  <c r="R396" i="4"/>
  <c r="Q489" i="4"/>
  <c r="R489" i="4"/>
  <c r="R413" i="4"/>
  <c r="Q413" i="4"/>
  <c r="R98" i="4"/>
  <c r="R476" i="4"/>
  <c r="Q492" i="4"/>
  <c r="R492" i="4"/>
  <c r="Q488" i="4"/>
  <c r="R488" i="4"/>
  <c r="Q495" i="4"/>
  <c r="Q351" i="4"/>
  <c r="R351" i="4"/>
  <c r="Q491" i="4"/>
  <c r="R491" i="4"/>
  <c r="Q485" i="4"/>
  <c r="R485" i="4"/>
  <c r="Q482" i="4"/>
  <c r="R482" i="4"/>
  <c r="Q470" i="4"/>
  <c r="R470" i="4"/>
  <c r="P448" i="4"/>
  <c r="R405" i="4"/>
  <c r="Q405" i="4"/>
  <c r="R363" i="4"/>
  <c r="Q363" i="4"/>
  <c r="Q480" i="4"/>
  <c r="R480" i="4"/>
  <c r="Q395" i="4"/>
  <c r="R366" i="4"/>
  <c r="Q366" i="4"/>
  <c r="O429" i="4"/>
  <c r="P429" i="4" s="1"/>
  <c r="O420" i="4"/>
  <c r="P420" i="4" s="1"/>
  <c r="P415" i="4"/>
  <c r="Q414" i="4"/>
  <c r="O434" i="4"/>
  <c r="P434" i="4" s="1"/>
  <c r="O426" i="4"/>
  <c r="P426" i="4" s="1"/>
  <c r="O422" i="4"/>
  <c r="P422" i="4" s="1"/>
  <c r="O416" i="4"/>
  <c r="P416" i="4" s="1"/>
  <c r="P411" i="4"/>
  <c r="O404" i="4"/>
  <c r="P404" i="4" s="1"/>
  <c r="O403" i="4"/>
  <c r="P403" i="4" s="1"/>
  <c r="O431" i="4"/>
  <c r="P431" i="4" s="1"/>
  <c r="O418" i="4"/>
  <c r="P418" i="4" s="1"/>
  <c r="O412" i="4"/>
  <c r="P412" i="4" s="1"/>
  <c r="R382" i="4"/>
  <c r="Q333" i="4"/>
  <c r="R333" i="4"/>
  <c r="O433" i="4"/>
  <c r="P433" i="4" s="1"/>
  <c r="O425" i="4"/>
  <c r="P425" i="4" s="1"/>
  <c r="O410" i="4"/>
  <c r="P410" i="4" s="1"/>
  <c r="Q367" i="4"/>
  <c r="R374" i="4"/>
  <c r="Q374" i="4"/>
  <c r="O435" i="4"/>
  <c r="P435" i="4" s="1"/>
  <c r="O427" i="4"/>
  <c r="P427" i="4" s="1"/>
  <c r="R390" i="4"/>
  <c r="Q390" i="4"/>
  <c r="Q361" i="4"/>
  <c r="P348" i="4"/>
  <c r="O322" i="4"/>
  <c r="P322" i="4" s="1"/>
  <c r="Q343" i="4"/>
  <c r="Y361" i="4"/>
  <c r="O309" i="4"/>
  <c r="P309" i="4" s="1"/>
  <c r="R294" i="4"/>
  <c r="Q280" i="4"/>
  <c r="R280" i="4"/>
  <c r="X361" i="4"/>
  <c r="O317" i="4"/>
  <c r="P317" i="4" s="1"/>
  <c r="Q311" i="4"/>
  <c r="R311" i="4"/>
  <c r="P338" i="4"/>
  <c r="Q324" i="4"/>
  <c r="R324" i="4"/>
  <c r="O316" i="4"/>
  <c r="P316" i="4" s="1"/>
  <c r="O308" i="4"/>
  <c r="P308" i="4" s="1"/>
  <c r="O300" i="4"/>
  <c r="P300" i="4" s="1"/>
  <c r="Q208" i="4"/>
  <c r="O315" i="4"/>
  <c r="P315" i="4" s="1"/>
  <c r="O307" i="4"/>
  <c r="P307" i="4" s="1"/>
  <c r="O301" i="4"/>
  <c r="P301" i="4" s="1"/>
  <c r="P289" i="4"/>
  <c r="O314" i="4"/>
  <c r="P314" i="4" s="1"/>
  <c r="O306" i="4"/>
  <c r="P306" i="4" s="1"/>
  <c r="O302" i="4"/>
  <c r="P302" i="4" s="1"/>
  <c r="O288" i="4"/>
  <c r="P288" i="4" s="1"/>
  <c r="P283" i="4"/>
  <c r="P273" i="4"/>
  <c r="R213" i="4"/>
  <c r="Q213" i="4"/>
  <c r="O320" i="4"/>
  <c r="P320" i="4" s="1"/>
  <c r="O312" i="4"/>
  <c r="P312" i="4" s="1"/>
  <c r="O304" i="4"/>
  <c r="P304" i="4" s="1"/>
  <c r="P295" i="4"/>
  <c r="O292" i="4"/>
  <c r="P292" i="4" s="1"/>
  <c r="P279" i="4"/>
  <c r="R227" i="4"/>
  <c r="Q227" i="4"/>
  <c r="P297" i="4"/>
  <c r="Q215" i="4"/>
  <c r="R215" i="4"/>
  <c r="P232" i="4"/>
  <c r="Q218" i="4"/>
  <c r="R218" i="4"/>
  <c r="Q183" i="4"/>
  <c r="R183" i="4"/>
  <c r="Q176" i="4"/>
  <c r="R195" i="4"/>
  <c r="R172" i="4"/>
  <c r="R211" i="4"/>
  <c r="R207" i="4"/>
  <c r="Q112" i="4"/>
  <c r="R112" i="4"/>
  <c r="O175" i="4"/>
  <c r="P175" i="4" s="1"/>
  <c r="O167" i="4"/>
  <c r="P167" i="4" s="1"/>
  <c r="O160" i="4"/>
  <c r="P160" i="4" s="1"/>
  <c r="O157" i="4"/>
  <c r="P157" i="4" s="1"/>
  <c r="O153" i="4"/>
  <c r="P153" i="4" s="1"/>
  <c r="O125" i="4"/>
  <c r="P125" i="4" s="1"/>
  <c r="Q121" i="4"/>
  <c r="O173" i="4"/>
  <c r="P173" i="4" s="1"/>
  <c r="O162" i="4"/>
  <c r="P162" i="4" s="1"/>
  <c r="O156" i="4"/>
  <c r="P156" i="4" s="1"/>
  <c r="O117" i="4"/>
  <c r="P117" i="4" s="1"/>
  <c r="O168" i="4"/>
  <c r="P168" i="4" s="1"/>
  <c r="O159" i="4"/>
  <c r="P159" i="4" s="1"/>
  <c r="R73" i="4"/>
  <c r="P124" i="4"/>
  <c r="O133" i="4"/>
  <c r="P133" i="4" s="1"/>
  <c r="R104" i="4"/>
  <c r="R102" i="4"/>
  <c r="Q64" i="4"/>
  <c r="R64" i="4"/>
  <c r="Q23" i="4"/>
  <c r="R23" i="4"/>
  <c r="P99" i="4"/>
  <c r="P91" i="4"/>
  <c r="P88" i="4"/>
  <c r="Q35" i="4"/>
  <c r="R35" i="4"/>
  <c r="Q75" i="4"/>
  <c r="R75" i="4"/>
  <c r="R55" i="4"/>
  <c r="O38" i="4"/>
  <c r="P38" i="4" s="1"/>
  <c r="Q29" i="4"/>
  <c r="R29" i="4"/>
  <c r="R65" i="4"/>
  <c r="Q45" i="4"/>
  <c r="R45" i="4"/>
  <c r="O30" i="4"/>
  <c r="P30" i="4" s="1"/>
  <c r="Q21" i="4"/>
  <c r="R21" i="4"/>
  <c r="R67" i="4"/>
  <c r="R59" i="4"/>
  <c r="R49" i="4"/>
  <c r="O46" i="4"/>
  <c r="P46" i="4" s="1"/>
  <c r="O22" i="4"/>
  <c r="P22" i="4" s="1"/>
  <c r="R6" i="4"/>
  <c r="O5" i="4"/>
  <c r="P5" i="4" s="1"/>
  <c r="D4" i="5"/>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3" i="5"/>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4" i="6"/>
  <c r="E5" i="6"/>
  <c r="E6" i="6"/>
  <c r="E3" i="6"/>
  <c r="B10" i="11" l="1"/>
  <c r="W121" i="4"/>
  <c r="X495" i="4"/>
  <c r="Y495" i="4"/>
  <c r="Y367" i="4"/>
  <c r="X367" i="4"/>
  <c r="X200" i="4"/>
  <c r="Y121" i="4"/>
  <c r="W414" i="4"/>
  <c r="Y414" i="4"/>
  <c r="Q202" i="4"/>
  <c r="R202" i="4"/>
  <c r="W202" i="4" s="1"/>
  <c r="Q130" i="4"/>
  <c r="R130" i="4"/>
  <c r="W130" i="4" s="1"/>
  <c r="W200" i="4"/>
  <c r="Q386" i="4"/>
  <c r="R475" i="4"/>
  <c r="Y475" i="4" s="1"/>
  <c r="Q397" i="4"/>
  <c r="R109" i="4"/>
  <c r="X109" i="4" s="1"/>
  <c r="R150" i="4"/>
  <c r="W150" i="4" s="1"/>
  <c r="R72" i="4"/>
  <c r="W72" i="4" s="1"/>
  <c r="R187" i="4"/>
  <c r="X187" i="4" s="1"/>
  <c r="Y408" i="4"/>
  <c r="R60" i="4"/>
  <c r="X60" i="4" s="1"/>
  <c r="R319" i="4"/>
  <c r="W319" i="4" s="1"/>
  <c r="Q323" i="4"/>
  <c r="Q408" i="4"/>
  <c r="R19" i="4"/>
  <c r="X19" i="4" s="1"/>
  <c r="Q318" i="4"/>
  <c r="Q375" i="4"/>
  <c r="Q62" i="4"/>
  <c r="R214" i="4"/>
  <c r="W214" i="4" s="1"/>
  <c r="R206" i="4"/>
  <c r="W206" i="4" s="1"/>
  <c r="Q134" i="4"/>
  <c r="R267" i="4"/>
  <c r="W267" i="4" s="1"/>
  <c r="Q272" i="4"/>
  <c r="R94" i="4"/>
  <c r="X94" i="4" s="1"/>
  <c r="D10" i="11"/>
  <c r="E10" i="11"/>
  <c r="Q461" i="4"/>
  <c r="R461" i="4"/>
  <c r="Y461" i="4" s="1"/>
  <c r="R54" i="4"/>
  <c r="W54" i="4" s="1"/>
  <c r="R356" i="4"/>
  <c r="W356" i="4" s="1"/>
  <c r="R56" i="4"/>
  <c r="Y56" i="4" s="1"/>
  <c r="R341" i="4"/>
  <c r="W341" i="4" s="1"/>
  <c r="R345" i="4"/>
  <c r="X345" i="4" s="1"/>
  <c r="R41" i="4"/>
  <c r="X41" i="4" s="1"/>
  <c r="R11" i="4"/>
  <c r="W11" i="4" s="1"/>
  <c r="Q184" i="4"/>
  <c r="R136" i="4"/>
  <c r="W136" i="4" s="1"/>
  <c r="R305" i="4"/>
  <c r="Y305" i="4" s="1"/>
  <c r="R138" i="4"/>
  <c r="W138" i="4" s="1"/>
  <c r="R398" i="4"/>
  <c r="Y398" i="4" s="1"/>
  <c r="R61" i="4"/>
  <c r="W61" i="4" s="1"/>
  <c r="Q419" i="4"/>
  <c r="R419" i="4"/>
  <c r="X419" i="4" s="1"/>
  <c r="R127" i="4"/>
  <c r="X127" i="4" s="1"/>
  <c r="Q12" i="4"/>
  <c r="Q296" i="4"/>
  <c r="Q261" i="4"/>
  <c r="Y378" i="4"/>
  <c r="Q388" i="4"/>
  <c r="Q493" i="4"/>
  <c r="Q385" i="4"/>
  <c r="R69" i="4"/>
  <c r="X69" i="4" s="1"/>
  <c r="X493" i="4"/>
  <c r="R27" i="4"/>
  <c r="W27" i="4" s="1"/>
  <c r="R226" i="4"/>
  <c r="W226" i="4" s="1"/>
  <c r="R191" i="4"/>
  <c r="W191" i="4" s="1"/>
  <c r="R421" i="4"/>
  <c r="W421" i="4" s="1"/>
  <c r="Q474" i="4"/>
  <c r="Q473" i="4"/>
  <c r="Q149" i="4"/>
  <c r="R428" i="4"/>
  <c r="Y428" i="4" s="1"/>
  <c r="Q424" i="4"/>
  <c r="R47" i="4"/>
  <c r="W47" i="4" s="1"/>
  <c r="Q119" i="4"/>
  <c r="Q369" i="4"/>
  <c r="R477" i="4"/>
  <c r="X477" i="4" s="1"/>
  <c r="X408" i="4"/>
  <c r="X192" i="4"/>
  <c r="R479" i="4"/>
  <c r="X479" i="4" s="1"/>
  <c r="R51" i="4"/>
  <c r="W51" i="4" s="1"/>
  <c r="W192" i="4"/>
  <c r="Y493" i="4"/>
  <c r="R373" i="4"/>
  <c r="W373" i="4" s="1"/>
  <c r="R321" i="4"/>
  <c r="W321" i="4" s="1"/>
  <c r="R327" i="4"/>
  <c r="Y327" i="4" s="1"/>
  <c r="R181" i="4"/>
  <c r="W181" i="4" s="1"/>
  <c r="Q217" i="4"/>
  <c r="Y399" i="4"/>
  <c r="Q458" i="4"/>
  <c r="R436" i="4"/>
  <c r="W436" i="4" s="1"/>
  <c r="Q399" i="4"/>
  <c r="R15" i="4"/>
  <c r="W15" i="4" s="1"/>
  <c r="R174" i="4"/>
  <c r="X174" i="4" s="1"/>
  <c r="Y375" i="4"/>
  <c r="X399" i="4"/>
  <c r="R481" i="4"/>
  <c r="W481" i="4" s="1"/>
  <c r="R465" i="4"/>
  <c r="Y465" i="4" s="1"/>
  <c r="R139" i="4"/>
  <c r="W139" i="4" s="1"/>
  <c r="Q325" i="4"/>
  <c r="R14" i="4"/>
  <c r="X14" i="4" s="1"/>
  <c r="R17" i="4"/>
  <c r="Y17" i="4" s="1"/>
  <c r="R310" i="4"/>
  <c r="X310" i="4" s="1"/>
  <c r="R359" i="4"/>
  <c r="Y359" i="4" s="1"/>
  <c r="X375" i="4"/>
  <c r="R353" i="4"/>
  <c r="W353" i="4" s="1"/>
  <c r="R337" i="4"/>
  <c r="W337" i="4" s="1"/>
  <c r="Q457" i="4"/>
  <c r="R370" i="4"/>
  <c r="Q370" i="4"/>
  <c r="Q39" i="4"/>
  <c r="R39" i="4"/>
  <c r="W39" i="4" s="1"/>
  <c r="Q190" i="4"/>
  <c r="R190" i="4"/>
  <c r="X190" i="4" s="1"/>
  <c r="Y391" i="4"/>
  <c r="Q468" i="4"/>
  <c r="Q454" i="4"/>
  <c r="X391" i="4"/>
  <c r="R230" i="4"/>
  <c r="X230" i="4" s="1"/>
  <c r="Q378" i="4"/>
  <c r="R339" i="4"/>
  <c r="W339" i="4" s="1"/>
  <c r="R142" i="4"/>
  <c r="X142" i="4" s="1"/>
  <c r="R270" i="4"/>
  <c r="W270" i="4" s="1"/>
  <c r="R467" i="4"/>
  <c r="X467" i="4" s="1"/>
  <c r="R472" i="4"/>
  <c r="Y472" i="4" s="1"/>
  <c r="R222" i="4"/>
  <c r="X222" i="4" s="1"/>
  <c r="R496" i="4"/>
  <c r="Y496" i="4" s="1"/>
  <c r="Q349" i="4"/>
  <c r="R349" i="4"/>
  <c r="Y349" i="4" s="1"/>
  <c r="Q26" i="4"/>
  <c r="R26" i="4"/>
  <c r="Y26" i="4" s="1"/>
  <c r="Q328" i="4"/>
  <c r="R328" i="4"/>
  <c r="Y328" i="4" s="1"/>
  <c r="R445" i="4"/>
  <c r="Y445" i="4" s="1"/>
  <c r="Q445" i="4"/>
  <c r="Q335" i="4"/>
  <c r="R335" i="4"/>
  <c r="X335" i="4" s="1"/>
  <c r="Q225" i="4"/>
  <c r="R225" i="4"/>
  <c r="Y225" i="4" s="1"/>
  <c r="X378" i="4"/>
  <c r="R58" i="4"/>
  <c r="X58" i="4" s="1"/>
  <c r="R276" i="4"/>
  <c r="W276" i="4" s="1"/>
  <c r="X397" i="4"/>
  <c r="R281" i="4"/>
  <c r="W281" i="4" s="1"/>
  <c r="Y383" i="4"/>
  <c r="R478" i="4"/>
  <c r="Y478" i="4" s="1"/>
  <c r="R154" i="4"/>
  <c r="W154" i="4" s="1"/>
  <c r="R262" i="4"/>
  <c r="Y262" i="4" s="1"/>
  <c r="R290" i="4"/>
  <c r="X290" i="4" s="1"/>
  <c r="R259" i="4"/>
  <c r="Y259" i="4" s="1"/>
  <c r="X383" i="4"/>
  <c r="R66" i="4"/>
  <c r="Y387" i="4"/>
  <c r="Q401" i="4"/>
  <c r="R180" i="4"/>
  <c r="W180" i="4" s="1"/>
  <c r="R260" i="4"/>
  <c r="W260" i="4" s="1"/>
  <c r="Q43" i="4"/>
  <c r="Y397" i="4"/>
  <c r="R8" i="4"/>
  <c r="X8" i="4" s="1"/>
  <c r="R7" i="4"/>
  <c r="W7" i="4" s="1"/>
  <c r="Z7" i="4" s="1"/>
  <c r="R456" i="4"/>
  <c r="W456" i="4" s="1"/>
  <c r="Q456" i="4"/>
  <c r="Q258" i="4"/>
  <c r="R258" i="4"/>
  <c r="W258" i="4" s="1"/>
  <c r="Q490" i="4"/>
  <c r="R490" i="4"/>
  <c r="W490" i="4" s="1"/>
  <c r="Q10" i="4"/>
  <c r="R10" i="4"/>
  <c r="W10" i="4" s="1"/>
  <c r="W371" i="4"/>
  <c r="X371" i="4"/>
  <c r="Y371" i="4"/>
  <c r="Q394" i="4"/>
  <c r="R394" i="4"/>
  <c r="W394" i="4" s="1"/>
  <c r="R471" i="4"/>
  <c r="Y471" i="4" s="1"/>
  <c r="Q471" i="4"/>
  <c r="R406" i="4"/>
  <c r="Q406" i="4"/>
  <c r="Q170" i="4"/>
  <c r="R170" i="4"/>
  <c r="W170" i="4" s="1"/>
  <c r="R90" i="4"/>
  <c r="Q90" i="4"/>
  <c r="Q269" i="4"/>
  <c r="R269" i="4"/>
  <c r="Y269" i="4" s="1"/>
  <c r="Q93" i="4"/>
  <c r="R93" i="4"/>
  <c r="X93" i="4" s="1"/>
  <c r="X149" i="4"/>
  <c r="W149" i="4"/>
  <c r="Y149" i="4"/>
  <c r="R303" i="4"/>
  <c r="W303" i="4" s="1"/>
  <c r="X387" i="4"/>
  <c r="W80" i="4"/>
  <c r="R77" i="4"/>
  <c r="Y77" i="4" s="1"/>
  <c r="W178" i="4"/>
  <c r="Q313" i="4"/>
  <c r="R113" i="4"/>
  <c r="X113" i="4" s="1"/>
  <c r="R13" i="4"/>
  <c r="X13" i="4" s="1"/>
  <c r="Q76" i="4"/>
  <c r="Q87" i="4"/>
  <c r="R120" i="4"/>
  <c r="Y120" i="4" s="1"/>
  <c r="X193" i="4"/>
  <c r="R266" i="4"/>
  <c r="W266" i="4" s="1"/>
  <c r="R498" i="4"/>
  <c r="W498" i="4" s="1"/>
  <c r="R165" i="4"/>
  <c r="R365" i="4"/>
  <c r="Y365" i="4" s="1"/>
  <c r="R377" i="4"/>
  <c r="W377" i="4" s="1"/>
  <c r="Q466" i="4"/>
  <c r="Q459" i="4"/>
  <c r="W193" i="4"/>
  <c r="Q387" i="4"/>
  <c r="R166" i="4"/>
  <c r="W166" i="4" s="1"/>
  <c r="R264" i="4"/>
  <c r="W264" i="4" s="1"/>
  <c r="Q74" i="4"/>
  <c r="R158" i="4"/>
  <c r="W158" i="4" s="1"/>
  <c r="X196" i="4"/>
  <c r="Y205" i="4"/>
  <c r="R342" i="4"/>
  <c r="X342" i="4" s="1"/>
  <c r="R484" i="4"/>
  <c r="X484" i="4" s="1"/>
  <c r="R463" i="4"/>
  <c r="X463" i="4" s="1"/>
  <c r="R441" i="4"/>
  <c r="Y441" i="4" s="1"/>
  <c r="R464" i="4"/>
  <c r="Y464" i="4" s="1"/>
  <c r="Q379" i="4"/>
  <c r="R53" i="4"/>
  <c r="X53" i="4" s="1"/>
  <c r="Y80" i="4"/>
  <c r="Q178" i="4"/>
  <c r="R163" i="4"/>
  <c r="Y163" i="4" s="1"/>
  <c r="W196" i="4"/>
  <c r="Y178" i="4"/>
  <c r="R185" i="4"/>
  <c r="W185" i="4" s="1"/>
  <c r="R446" i="4"/>
  <c r="W446" i="4" s="1"/>
  <c r="Q371" i="4"/>
  <c r="Q101" i="4"/>
  <c r="R101" i="4"/>
  <c r="X101" i="4" s="1"/>
  <c r="R199" i="4"/>
  <c r="X199" i="4" s="1"/>
  <c r="Q199" i="4"/>
  <c r="R209" i="4"/>
  <c r="Q209" i="4"/>
  <c r="Q298" i="4"/>
  <c r="R298" i="4"/>
  <c r="R402" i="4"/>
  <c r="W402" i="4" s="1"/>
  <c r="Q402" i="4"/>
  <c r="R204" i="4"/>
  <c r="W204" i="4" s="1"/>
  <c r="Q204" i="4"/>
  <c r="Q203" i="4"/>
  <c r="R203" i="4"/>
  <c r="X203" i="4" s="1"/>
  <c r="Q486" i="4"/>
  <c r="R486" i="4"/>
  <c r="W486" i="4" s="1"/>
  <c r="Q255" i="4"/>
  <c r="R255" i="4"/>
  <c r="X255" i="4" s="1"/>
  <c r="R417" i="4"/>
  <c r="W417" i="4" s="1"/>
  <c r="Q417" i="4"/>
  <c r="R169" i="4"/>
  <c r="X169" i="4" s="1"/>
  <c r="Q169" i="4"/>
  <c r="Q330" i="4"/>
  <c r="R330" i="4"/>
  <c r="X330" i="4" s="1"/>
  <c r="Q350" i="4"/>
  <c r="R350" i="4"/>
  <c r="W350" i="4" s="1"/>
  <c r="R451" i="4"/>
  <c r="W451" i="4" s="1"/>
  <c r="Q451" i="4"/>
  <c r="R37" i="4"/>
  <c r="W37" i="4" s="1"/>
  <c r="Q37" i="4"/>
  <c r="Q198" i="4"/>
  <c r="R198" i="4"/>
  <c r="X198" i="4" s="1"/>
  <c r="R137" i="4"/>
  <c r="Q137" i="4"/>
  <c r="R364" i="4"/>
  <c r="X364" i="4" s="1"/>
  <c r="Q364" i="4"/>
  <c r="Q282" i="4"/>
  <c r="R282" i="4"/>
  <c r="W282" i="4" s="1"/>
  <c r="R444" i="4"/>
  <c r="Y444" i="4" s="1"/>
  <c r="Q444" i="4"/>
  <c r="Q449" i="4"/>
  <c r="R449" i="4"/>
  <c r="W449" i="4" s="1"/>
  <c r="Y379" i="4"/>
  <c r="R63" i="4"/>
  <c r="Y63" i="4" s="1"/>
  <c r="Q78" i="4"/>
  <c r="Q135" i="4"/>
  <c r="Q182" i="4"/>
  <c r="R177" i="4"/>
  <c r="Y177" i="4" s="1"/>
  <c r="R212" i="4"/>
  <c r="W212" i="4" s="1"/>
  <c r="Q263" i="4"/>
  <c r="R277" i="4"/>
  <c r="W277" i="4" s="1"/>
  <c r="Q278" i="4"/>
  <c r="Q331" i="4"/>
  <c r="Q501" i="4"/>
  <c r="X379" i="4"/>
  <c r="Q381" i="4"/>
  <c r="Q389" i="4"/>
  <c r="Q362" i="4"/>
  <c r="W205" i="4"/>
  <c r="R68" i="4"/>
  <c r="Y68" i="4" s="1"/>
  <c r="R161" i="4"/>
  <c r="W161" i="4" s="1"/>
  <c r="R223" i="4"/>
  <c r="X223" i="4" s="1"/>
  <c r="X357" i="4"/>
  <c r="R344" i="4"/>
  <c r="X344" i="4" s="1"/>
  <c r="Q409" i="4"/>
  <c r="R460" i="4"/>
  <c r="Y460" i="4" s="1"/>
  <c r="Q393" i="4"/>
  <c r="Q453" i="4"/>
  <c r="R52" i="4"/>
  <c r="W52" i="4" s="1"/>
  <c r="Y62" i="4"/>
  <c r="R33" i="4"/>
  <c r="Y33" i="4" s="1"/>
  <c r="R110" i="4"/>
  <c r="X110" i="4" s="1"/>
  <c r="R128" i="4"/>
  <c r="W128" i="4" s="1"/>
  <c r="R274" i="4"/>
  <c r="Y274" i="4" s="1"/>
  <c r="R334" i="4"/>
  <c r="W334" i="4" s="1"/>
  <c r="Q360" i="4"/>
  <c r="R487" i="4"/>
  <c r="Y487" i="4" s="1"/>
  <c r="Q494" i="4"/>
  <c r="R9" i="4"/>
  <c r="Y9" i="4" s="1"/>
  <c r="R197" i="4"/>
  <c r="R71" i="4"/>
  <c r="W62" i="4"/>
  <c r="R50" i="4"/>
  <c r="W50" i="4" s="1"/>
  <c r="R116" i="4"/>
  <c r="Y116" i="4" s="1"/>
  <c r="R268" i="4"/>
  <c r="Y268" i="4" s="1"/>
  <c r="R286" i="4"/>
  <c r="X286" i="4" s="1"/>
  <c r="R347" i="4"/>
  <c r="W347" i="4" s="1"/>
  <c r="R469" i="4"/>
  <c r="Y469" i="4" s="1"/>
  <c r="R358" i="4"/>
  <c r="Q358" i="4"/>
  <c r="Y78" i="4"/>
  <c r="Y357" i="4"/>
  <c r="Q357" i="4"/>
  <c r="R400" i="4"/>
  <c r="X400" i="4" s="1"/>
  <c r="Q171" i="4"/>
  <c r="R171" i="4"/>
  <c r="Q233" i="4"/>
  <c r="R233" i="4"/>
  <c r="Q20" i="4"/>
  <c r="R20" i="4"/>
  <c r="W20" i="4" s="1"/>
  <c r="Q224" i="4"/>
  <c r="R224" i="4"/>
  <c r="X224" i="4" s="1"/>
  <c r="Q238" i="4"/>
  <c r="R238" i="4"/>
  <c r="Q44" i="4"/>
  <c r="R44" i="4"/>
  <c r="W44" i="4" s="1"/>
  <c r="Q250" i="4"/>
  <c r="R250" i="4"/>
  <c r="Q242" i="4"/>
  <c r="R242" i="4"/>
  <c r="Q352" i="4"/>
  <c r="R352" i="4"/>
  <c r="X352" i="4" s="1"/>
  <c r="R380" i="4"/>
  <c r="W380" i="4" s="1"/>
  <c r="Q380" i="4"/>
  <c r="R118" i="4"/>
  <c r="X118" i="4" s="1"/>
  <c r="Q118" i="4"/>
  <c r="Q246" i="4"/>
  <c r="R246" i="4"/>
  <c r="Q452" i="4"/>
  <c r="R452" i="4"/>
  <c r="W452" i="4" s="1"/>
  <c r="Q239" i="4"/>
  <c r="R239" i="4"/>
  <c r="X239" i="4" s="1"/>
  <c r="Q234" i="4"/>
  <c r="R234" i="4"/>
  <c r="W234" i="4" s="1"/>
  <c r="Q247" i="4"/>
  <c r="R247" i="4"/>
  <c r="Y247" i="4" s="1"/>
  <c r="R442" i="4"/>
  <c r="X442" i="4" s="1"/>
  <c r="Q442" i="4"/>
  <c r="R326" i="4"/>
  <c r="X326" i="4" s="1"/>
  <c r="Q326" i="4"/>
  <c r="Q336" i="4"/>
  <c r="R336" i="4"/>
  <c r="Y336" i="4" s="1"/>
  <c r="Q299" i="4"/>
  <c r="R299" i="4"/>
  <c r="W299" i="4" s="1"/>
  <c r="Q251" i="4"/>
  <c r="R251" i="4"/>
  <c r="X251" i="4" s="1"/>
  <c r="Q235" i="4"/>
  <c r="R235" i="4"/>
  <c r="Y235" i="4" s="1"/>
  <c r="Q372" i="4"/>
  <c r="R372" i="4"/>
  <c r="Y372" i="4" s="1"/>
  <c r="R81" i="4"/>
  <c r="Q81" i="4"/>
  <c r="R430" i="4"/>
  <c r="Y430" i="4" s="1"/>
  <c r="Q430" i="4"/>
  <c r="Q346" i="4"/>
  <c r="R346" i="4"/>
  <c r="X346" i="4" s="1"/>
  <c r="R216" i="4"/>
  <c r="W216" i="4" s="1"/>
  <c r="Q216" i="4"/>
  <c r="Q440" i="4"/>
  <c r="R440" i="4"/>
  <c r="X440" i="4" s="1"/>
  <c r="Q254" i="4"/>
  <c r="R254" i="4"/>
  <c r="R186" i="4"/>
  <c r="Q186" i="4"/>
  <c r="Q115" i="4"/>
  <c r="R115" i="4"/>
  <c r="Q126" i="4"/>
  <c r="R126" i="4"/>
  <c r="Y126" i="4" s="1"/>
  <c r="R384" i="4"/>
  <c r="Q384" i="4"/>
  <c r="Q108" i="4"/>
  <c r="R108" i="4"/>
  <c r="Q164" i="4"/>
  <c r="R164" i="4"/>
  <c r="R368" i="4"/>
  <c r="Q368" i="4"/>
  <c r="R106" i="4"/>
  <c r="X106" i="4" s="1"/>
  <c r="R179" i="4"/>
  <c r="W179" i="4" s="1"/>
  <c r="X389" i="4"/>
  <c r="Q140" i="4"/>
  <c r="R140" i="4"/>
  <c r="Q287" i="4"/>
  <c r="R287" i="4"/>
  <c r="Q210" i="4"/>
  <c r="R210" i="4"/>
  <c r="R284" i="4"/>
  <c r="Y284" i="4" s="1"/>
  <c r="Q123" i="4"/>
  <c r="R123" i="4"/>
  <c r="R25" i="4"/>
  <c r="X25" i="4" s="1"/>
  <c r="X78" i="4"/>
  <c r="R265" i="4"/>
  <c r="W265" i="4" s="1"/>
  <c r="Y381" i="4"/>
  <c r="Q129" i="4"/>
  <c r="Q439" i="4"/>
  <c r="Q147" i="4"/>
  <c r="R147" i="4"/>
  <c r="R103" i="4"/>
  <c r="Q103" i="4"/>
  <c r="R86" i="4"/>
  <c r="Q86" i="4"/>
  <c r="W362" i="4"/>
  <c r="X362" i="4"/>
  <c r="Q95" i="4"/>
  <c r="R95" i="4"/>
  <c r="R220" i="4"/>
  <c r="Q220" i="4"/>
  <c r="R31" i="4"/>
  <c r="X31" i="4" s="1"/>
  <c r="R146" i="4"/>
  <c r="W146" i="4" s="1"/>
  <c r="Q219" i="4"/>
  <c r="R257" i="4"/>
  <c r="Y257" i="4" s="1"/>
  <c r="Y389" i="4"/>
  <c r="R155" i="4"/>
  <c r="Q155" i="4"/>
  <c r="R107" i="4"/>
  <c r="Q107" i="4"/>
  <c r="R122" i="4"/>
  <c r="Q122" i="4"/>
  <c r="Q105" i="4"/>
  <c r="R105" i="4"/>
  <c r="R57" i="4"/>
  <c r="W57" i="4" s="1"/>
  <c r="Q82" i="4"/>
  <c r="X219" i="4"/>
  <c r="Q355" i="4"/>
  <c r="Q450" i="4"/>
  <c r="Q144" i="4"/>
  <c r="R144" i="4"/>
  <c r="R392" i="4"/>
  <c r="Q392" i="4"/>
  <c r="Q28" i="4"/>
  <c r="R28" i="4"/>
  <c r="R114" i="4"/>
  <c r="Q114" i="4"/>
  <c r="R32" i="4"/>
  <c r="W32" i="4" s="1"/>
  <c r="W219" i="4"/>
  <c r="R256" i="4"/>
  <c r="X256" i="4" s="1"/>
  <c r="R145" i="4"/>
  <c r="Q145" i="4"/>
  <c r="R141" i="4"/>
  <c r="Q141" i="4"/>
  <c r="R143" i="4"/>
  <c r="Q143" i="4"/>
  <c r="Q189" i="4"/>
  <c r="R189" i="4"/>
  <c r="R201" i="4"/>
  <c r="Q201" i="4"/>
  <c r="Q188" i="4"/>
  <c r="R188" i="4"/>
  <c r="R243" i="4"/>
  <c r="W243" i="4" s="1"/>
  <c r="X381" i="4"/>
  <c r="Q152" i="4"/>
  <c r="R152" i="4"/>
  <c r="Q148" i="4"/>
  <c r="R148" i="4"/>
  <c r="Q151" i="4"/>
  <c r="R151" i="4"/>
  <c r="W70" i="4"/>
  <c r="X70" i="4"/>
  <c r="R194" i="4"/>
  <c r="Q194" i="4"/>
  <c r="Q221" i="4"/>
  <c r="R221" i="4"/>
  <c r="R376" i="4"/>
  <c r="Q376" i="4"/>
  <c r="W500" i="4"/>
  <c r="X500" i="4"/>
  <c r="Q22" i="4"/>
  <c r="R22" i="4"/>
  <c r="Q38" i="4"/>
  <c r="R38" i="4"/>
  <c r="Q46" i="4"/>
  <c r="R46" i="4"/>
  <c r="R404" i="4"/>
  <c r="Q404" i="4"/>
  <c r="R434" i="4"/>
  <c r="Q434" i="4"/>
  <c r="R416" i="4"/>
  <c r="Q416" i="4"/>
  <c r="Q36" i="4"/>
  <c r="R36" i="4"/>
  <c r="X87" i="4"/>
  <c r="Y87" i="4"/>
  <c r="W87" i="4"/>
  <c r="Q125" i="4"/>
  <c r="R125" i="4"/>
  <c r="Q312" i="4"/>
  <c r="R312" i="4"/>
  <c r="Q322" i="4"/>
  <c r="R322" i="4"/>
  <c r="Y480" i="4"/>
  <c r="W480" i="4"/>
  <c r="X480" i="4"/>
  <c r="W489" i="4"/>
  <c r="X489" i="4"/>
  <c r="Y489" i="4"/>
  <c r="Q34" i="4"/>
  <c r="R34" i="4"/>
  <c r="Y135" i="4"/>
  <c r="W135" i="4"/>
  <c r="X135" i="4"/>
  <c r="Q173" i="4"/>
  <c r="R173" i="4"/>
  <c r="Y119" i="4"/>
  <c r="W119" i="4"/>
  <c r="X119" i="4"/>
  <c r="Q157" i="4"/>
  <c r="R157" i="4"/>
  <c r="Q228" i="4"/>
  <c r="R228" i="4"/>
  <c r="Q229" i="4"/>
  <c r="R229" i="4"/>
  <c r="W218" i="4"/>
  <c r="X218" i="4"/>
  <c r="Y218" i="4"/>
  <c r="Q279" i="4"/>
  <c r="R279" i="4"/>
  <c r="Q320" i="4"/>
  <c r="R320" i="4"/>
  <c r="Q302" i="4"/>
  <c r="R302" i="4"/>
  <c r="W325" i="4"/>
  <c r="Y325" i="4"/>
  <c r="X325" i="4"/>
  <c r="Q332" i="4"/>
  <c r="R332" i="4"/>
  <c r="W323" i="4"/>
  <c r="X323" i="4"/>
  <c r="Y323" i="4"/>
  <c r="R433" i="4"/>
  <c r="Q433" i="4"/>
  <c r="R412" i="4"/>
  <c r="Q412" i="4"/>
  <c r="R422" i="4"/>
  <c r="Q422" i="4"/>
  <c r="Y470" i="4"/>
  <c r="W470" i="4"/>
  <c r="X470" i="4"/>
  <c r="W485" i="4"/>
  <c r="X485" i="4"/>
  <c r="Y485" i="4"/>
  <c r="R443" i="4"/>
  <c r="Q443" i="4"/>
  <c r="Y462" i="4"/>
  <c r="W462" i="4"/>
  <c r="X462" i="4"/>
  <c r="W450" i="4"/>
  <c r="X450" i="4"/>
  <c r="Y450" i="4"/>
  <c r="Q30" i="4"/>
  <c r="R30" i="4"/>
  <c r="W23" i="4"/>
  <c r="X23" i="4"/>
  <c r="Y23" i="4"/>
  <c r="R162" i="4"/>
  <c r="Q162" i="4"/>
  <c r="Q291" i="4"/>
  <c r="R291" i="4"/>
  <c r="W311" i="4"/>
  <c r="X311" i="4"/>
  <c r="Y311" i="4"/>
  <c r="W49" i="4"/>
  <c r="X49" i="4"/>
  <c r="Y49" i="4"/>
  <c r="R85" i="4"/>
  <c r="Q85" i="4"/>
  <c r="Q306" i="4"/>
  <c r="R306" i="4"/>
  <c r="Q275" i="4"/>
  <c r="R275" i="4"/>
  <c r="Q329" i="4"/>
  <c r="R329" i="4"/>
  <c r="R403" i="4"/>
  <c r="Q403" i="4"/>
  <c r="R447" i="4"/>
  <c r="Q447" i="4"/>
  <c r="W59" i="4"/>
  <c r="Y59" i="4"/>
  <c r="X59" i="4"/>
  <c r="Q18" i="4"/>
  <c r="R18" i="4"/>
  <c r="W21" i="4"/>
  <c r="X21" i="4"/>
  <c r="Y21" i="4"/>
  <c r="W12" i="4"/>
  <c r="X12" i="4"/>
  <c r="Y12" i="4"/>
  <c r="Q89" i="4"/>
  <c r="R89" i="4"/>
  <c r="Q92" i="4"/>
  <c r="R92" i="4"/>
  <c r="Q132" i="4"/>
  <c r="R132" i="4"/>
  <c r="W195" i="4"/>
  <c r="X195" i="4"/>
  <c r="Y195" i="4"/>
  <c r="Y217" i="4"/>
  <c r="W217" i="4"/>
  <c r="X217" i="4"/>
  <c r="Q240" i="4"/>
  <c r="R240" i="4"/>
  <c r="Q231" i="4"/>
  <c r="R231" i="4"/>
  <c r="Q297" i="4"/>
  <c r="R297" i="4"/>
  <c r="Q293" i="4"/>
  <c r="R293" i="4"/>
  <c r="W272" i="4"/>
  <c r="X272" i="4"/>
  <c r="Y272" i="4"/>
  <c r="Q314" i="4"/>
  <c r="R314" i="4"/>
  <c r="Q289" i="4"/>
  <c r="R289" i="4"/>
  <c r="Q300" i="4"/>
  <c r="R300" i="4"/>
  <c r="W318" i="4"/>
  <c r="X318" i="4"/>
  <c r="Y318" i="4"/>
  <c r="W343" i="4"/>
  <c r="X343" i="4"/>
  <c r="Y343" i="4"/>
  <c r="R431" i="4"/>
  <c r="Q431" i="4"/>
  <c r="R420" i="4"/>
  <c r="Q420" i="4"/>
  <c r="W363" i="4"/>
  <c r="X363" i="4"/>
  <c r="Y363" i="4"/>
  <c r="R448" i="4"/>
  <c r="Q448" i="4"/>
  <c r="Y473" i="4"/>
  <c r="W473" i="4"/>
  <c r="X473" i="4"/>
  <c r="W482" i="4"/>
  <c r="Y482" i="4"/>
  <c r="X482" i="4"/>
  <c r="W491" i="4"/>
  <c r="X491" i="4"/>
  <c r="Y491" i="4"/>
  <c r="Y458" i="4"/>
  <c r="W458" i="4"/>
  <c r="X458" i="4"/>
  <c r="W413" i="4"/>
  <c r="X413" i="4"/>
  <c r="Y413" i="4"/>
  <c r="R425" i="4"/>
  <c r="Q425" i="4"/>
  <c r="W366" i="4"/>
  <c r="X366" i="4"/>
  <c r="Y366" i="4"/>
  <c r="W35" i="4"/>
  <c r="X35" i="4"/>
  <c r="Y35" i="4"/>
  <c r="R418" i="4"/>
  <c r="Q418" i="4"/>
  <c r="W395" i="4"/>
  <c r="Y395" i="4"/>
  <c r="X395" i="4"/>
  <c r="W67" i="4"/>
  <c r="Y67" i="4"/>
  <c r="X67" i="4"/>
  <c r="W55" i="4"/>
  <c r="Y55" i="4"/>
  <c r="X55" i="4"/>
  <c r="Q48" i="4"/>
  <c r="R48" i="4"/>
  <c r="R83" i="4"/>
  <c r="Q83" i="4"/>
  <c r="R84" i="4"/>
  <c r="Q84" i="4"/>
  <c r="Q97" i="4"/>
  <c r="R97" i="4"/>
  <c r="Q133" i="4"/>
  <c r="R133" i="4"/>
  <c r="W74" i="4"/>
  <c r="X74" i="4"/>
  <c r="Y74" i="4"/>
  <c r="Q159" i="4"/>
  <c r="R159" i="4"/>
  <c r="Q244" i="4"/>
  <c r="R244" i="4"/>
  <c r="Q237" i="4"/>
  <c r="R237" i="4"/>
  <c r="Q285" i="4"/>
  <c r="R285" i="4"/>
  <c r="Q301" i="4"/>
  <c r="R301" i="4"/>
  <c r="Q308" i="4"/>
  <c r="R308" i="4"/>
  <c r="W294" i="4"/>
  <c r="X294" i="4"/>
  <c r="Y294" i="4"/>
  <c r="W129" i="4"/>
  <c r="X129" i="4"/>
  <c r="Y129" i="4"/>
  <c r="W390" i="4"/>
  <c r="X390" i="4"/>
  <c r="Y390" i="4"/>
  <c r="W333" i="4"/>
  <c r="X333" i="4"/>
  <c r="Y333" i="4"/>
  <c r="W385" i="4"/>
  <c r="Y385" i="4"/>
  <c r="X385" i="4"/>
  <c r="W313" i="4"/>
  <c r="X313" i="4"/>
  <c r="Y313" i="4"/>
  <c r="R407" i="4"/>
  <c r="Q407" i="4"/>
  <c r="W386" i="4"/>
  <c r="X386" i="4"/>
  <c r="Y386" i="4"/>
  <c r="W401" i="4"/>
  <c r="Y401" i="4"/>
  <c r="X401" i="4"/>
  <c r="X424" i="4"/>
  <c r="Y424" i="4"/>
  <c r="W424" i="4"/>
  <c r="W488" i="4"/>
  <c r="Y488" i="4"/>
  <c r="X488" i="4"/>
  <c r="R437" i="4"/>
  <c r="Q437" i="4"/>
  <c r="W483" i="4"/>
  <c r="X483" i="4"/>
  <c r="Y483" i="4"/>
  <c r="Q253" i="4"/>
  <c r="R253" i="4"/>
  <c r="R426" i="4"/>
  <c r="Q426" i="4"/>
  <c r="Q160" i="4"/>
  <c r="R160" i="4"/>
  <c r="Q348" i="4"/>
  <c r="R348" i="4"/>
  <c r="Y476" i="4"/>
  <c r="W476" i="4"/>
  <c r="X476" i="4"/>
  <c r="W65" i="4"/>
  <c r="Y65" i="4"/>
  <c r="X65" i="4"/>
  <c r="Q24" i="4"/>
  <c r="R24" i="4"/>
  <c r="Q96" i="4"/>
  <c r="R96" i="4"/>
  <c r="R88" i="4"/>
  <c r="Q88" i="4"/>
  <c r="Q100" i="4"/>
  <c r="R100" i="4"/>
  <c r="R168" i="4"/>
  <c r="Q168" i="4"/>
  <c r="Q153" i="4"/>
  <c r="R153" i="4"/>
  <c r="W112" i="4"/>
  <c r="X112" i="4"/>
  <c r="Y112" i="4"/>
  <c r="W207" i="4"/>
  <c r="X207" i="4"/>
  <c r="Y207" i="4"/>
  <c r="W176" i="4"/>
  <c r="X176" i="4"/>
  <c r="Y176" i="4"/>
  <c r="Q248" i="4"/>
  <c r="R248" i="4"/>
  <c r="Q241" i="4"/>
  <c r="R241" i="4"/>
  <c r="Q232" i="4"/>
  <c r="R232" i="4"/>
  <c r="W227" i="4"/>
  <c r="X227" i="4"/>
  <c r="Y227" i="4"/>
  <c r="Q292" i="4"/>
  <c r="R292" i="4"/>
  <c r="Q273" i="4"/>
  <c r="R273" i="4"/>
  <c r="Q307" i="4"/>
  <c r="R307" i="4"/>
  <c r="Q316" i="4"/>
  <c r="R316" i="4"/>
  <c r="Q340" i="4"/>
  <c r="R340" i="4"/>
  <c r="R423" i="4"/>
  <c r="Q423" i="4"/>
  <c r="W409" i="4"/>
  <c r="X409" i="4"/>
  <c r="Y409" i="4"/>
  <c r="R411" i="4"/>
  <c r="Q411" i="4"/>
  <c r="W393" i="4"/>
  <c r="Y393" i="4"/>
  <c r="X393" i="4"/>
  <c r="W454" i="4"/>
  <c r="X454" i="4"/>
  <c r="Y454" i="4"/>
  <c r="W351" i="4"/>
  <c r="X351" i="4"/>
  <c r="Y351" i="4"/>
  <c r="Y466" i="4"/>
  <c r="W466" i="4"/>
  <c r="X466" i="4"/>
  <c r="W501" i="4"/>
  <c r="X501" i="4"/>
  <c r="Y501" i="4"/>
  <c r="W497" i="4"/>
  <c r="X497" i="4"/>
  <c r="Y497" i="4"/>
  <c r="Y457" i="4"/>
  <c r="W457" i="4"/>
  <c r="X457" i="4"/>
  <c r="Q16" i="4"/>
  <c r="R16" i="4"/>
  <c r="R79" i="4"/>
  <c r="Q79" i="4"/>
  <c r="Q236" i="4"/>
  <c r="R236" i="4"/>
  <c r="W215" i="4"/>
  <c r="X215" i="4"/>
  <c r="Y215" i="4"/>
  <c r="W324" i="4"/>
  <c r="X324" i="4"/>
  <c r="Y324" i="4"/>
  <c r="W331" i="4"/>
  <c r="X331" i="4"/>
  <c r="Y331" i="4"/>
  <c r="W6" i="4"/>
  <c r="Z6" i="4" s="1"/>
  <c r="X6" i="4"/>
  <c r="AA6" i="4" s="1"/>
  <c r="Y6" i="4"/>
  <c r="AB6" i="4" s="1"/>
  <c r="Q40" i="4"/>
  <c r="R40" i="4"/>
  <c r="W43" i="4"/>
  <c r="X43" i="4"/>
  <c r="Y43" i="4"/>
  <c r="W29" i="4"/>
  <c r="X29" i="4"/>
  <c r="Y29" i="4"/>
  <c r="Q91" i="4"/>
  <c r="R91" i="4"/>
  <c r="X102" i="4"/>
  <c r="Y102" i="4"/>
  <c r="W102" i="4"/>
  <c r="Q124" i="4"/>
  <c r="R124" i="4"/>
  <c r="Q117" i="4"/>
  <c r="R117" i="4"/>
  <c r="R156" i="4"/>
  <c r="Q156" i="4"/>
  <c r="W82" i="4"/>
  <c r="X82" i="4"/>
  <c r="Y82" i="4"/>
  <c r="Q167" i="4"/>
  <c r="R167" i="4"/>
  <c r="W182" i="4"/>
  <c r="X182" i="4"/>
  <c r="Y182" i="4"/>
  <c r="W211" i="4"/>
  <c r="X211" i="4"/>
  <c r="Y211" i="4"/>
  <c r="Q252" i="4"/>
  <c r="R252" i="4"/>
  <c r="Q245" i="4"/>
  <c r="R245" i="4"/>
  <c r="Q295" i="4"/>
  <c r="R295" i="4"/>
  <c r="Q283" i="4"/>
  <c r="R283" i="4"/>
  <c r="Q315" i="4"/>
  <c r="R315" i="4"/>
  <c r="Q271" i="4"/>
  <c r="R271" i="4"/>
  <c r="X296" i="4"/>
  <c r="Y296" i="4"/>
  <c r="W296" i="4"/>
  <c r="W280" i="4"/>
  <c r="X280" i="4"/>
  <c r="Y280" i="4"/>
  <c r="Q309" i="4"/>
  <c r="R309" i="4"/>
  <c r="W278" i="4"/>
  <c r="X278" i="4"/>
  <c r="Y278" i="4"/>
  <c r="R427" i="4"/>
  <c r="Q427" i="4"/>
  <c r="W374" i="4"/>
  <c r="X374" i="4"/>
  <c r="Y374" i="4"/>
  <c r="W355" i="4"/>
  <c r="X355" i="4"/>
  <c r="Y355" i="4"/>
  <c r="R410" i="4"/>
  <c r="Q410" i="4"/>
  <c r="W388" i="4"/>
  <c r="X388" i="4"/>
  <c r="Y388" i="4"/>
  <c r="W382" i="4"/>
  <c r="X382" i="4"/>
  <c r="Y382" i="4"/>
  <c r="R429" i="4"/>
  <c r="Q429" i="4"/>
  <c r="Y474" i="4"/>
  <c r="W474" i="4"/>
  <c r="X474" i="4"/>
  <c r="Y468" i="4"/>
  <c r="W468" i="4"/>
  <c r="X468" i="4"/>
  <c r="R455" i="4"/>
  <c r="Q455" i="4"/>
  <c r="W492" i="4"/>
  <c r="Y492" i="4"/>
  <c r="X492" i="4"/>
  <c r="W439" i="4"/>
  <c r="X439" i="4"/>
  <c r="Y439" i="4"/>
  <c r="X98" i="4"/>
  <c r="Y98" i="4"/>
  <c r="W98" i="4"/>
  <c r="Y459" i="4"/>
  <c r="W459" i="4"/>
  <c r="X459" i="4"/>
  <c r="R432" i="4"/>
  <c r="Q432" i="4"/>
  <c r="Q354" i="4"/>
  <c r="R354" i="4"/>
  <c r="Y453" i="4"/>
  <c r="W453" i="4"/>
  <c r="X453" i="4"/>
  <c r="W75" i="4"/>
  <c r="Y75" i="4"/>
  <c r="X75" i="4"/>
  <c r="Q111" i="4"/>
  <c r="R111" i="4"/>
  <c r="Y187" i="4"/>
  <c r="W184" i="4"/>
  <c r="X184" i="4"/>
  <c r="Y184" i="4"/>
  <c r="Q317" i="4"/>
  <c r="R317" i="4"/>
  <c r="R415" i="4"/>
  <c r="Q415" i="4"/>
  <c r="W396" i="4"/>
  <c r="X396" i="4"/>
  <c r="Y396" i="4"/>
  <c r="Q42" i="4"/>
  <c r="R42" i="4"/>
  <c r="W45" i="4"/>
  <c r="X45" i="4"/>
  <c r="Y45" i="4"/>
  <c r="W76" i="4"/>
  <c r="X76" i="4"/>
  <c r="Y76" i="4"/>
  <c r="Q99" i="4"/>
  <c r="R99" i="4"/>
  <c r="W64" i="4"/>
  <c r="Y64" i="4"/>
  <c r="X64" i="4"/>
  <c r="X104" i="4"/>
  <c r="Y104" i="4"/>
  <c r="W104" i="4"/>
  <c r="X134" i="4"/>
  <c r="Y134" i="4"/>
  <c r="W134" i="4"/>
  <c r="W73" i="4"/>
  <c r="X73" i="4"/>
  <c r="Y73" i="4"/>
  <c r="Q131" i="4"/>
  <c r="R131" i="4"/>
  <c r="Q175" i="4"/>
  <c r="R175" i="4"/>
  <c r="W172" i="4"/>
  <c r="X172" i="4"/>
  <c r="Y172" i="4"/>
  <c r="W183" i="4"/>
  <c r="X183" i="4"/>
  <c r="Y183" i="4"/>
  <c r="W163" i="4"/>
  <c r="X163" i="4"/>
  <c r="Q249" i="4"/>
  <c r="R249" i="4"/>
  <c r="Q304" i="4"/>
  <c r="R304" i="4"/>
  <c r="W263" i="4"/>
  <c r="X263" i="4"/>
  <c r="Y263" i="4"/>
  <c r="W213" i="4"/>
  <c r="X213" i="4"/>
  <c r="Y213" i="4"/>
  <c r="Q288" i="4"/>
  <c r="R288" i="4"/>
  <c r="X267" i="4"/>
  <c r="W208" i="4"/>
  <c r="X208" i="4"/>
  <c r="Y208" i="4"/>
  <c r="Q338" i="4"/>
  <c r="R338" i="4"/>
  <c r="Y261" i="4"/>
  <c r="W261" i="4"/>
  <c r="X261" i="4"/>
  <c r="R435" i="4"/>
  <c r="Q435" i="4"/>
  <c r="W360" i="4"/>
  <c r="X360" i="4"/>
  <c r="Y360" i="4"/>
  <c r="W369" i="4"/>
  <c r="X369" i="4"/>
  <c r="Y369" i="4"/>
  <c r="W405" i="4"/>
  <c r="X405" i="4"/>
  <c r="Y405" i="4"/>
  <c r="Y481" i="4"/>
  <c r="X481" i="4"/>
  <c r="R438" i="4"/>
  <c r="Q438" i="4"/>
  <c r="W494" i="4"/>
  <c r="X494" i="4"/>
  <c r="Y494" i="4"/>
  <c r="W499" i="4"/>
  <c r="Y499" i="4"/>
  <c r="X499" i="4"/>
  <c r="Y356" i="4" l="1"/>
  <c r="W335" i="4"/>
  <c r="W484" i="4"/>
  <c r="X51" i="4"/>
  <c r="Y128" i="4"/>
  <c r="X50" i="4"/>
  <c r="Y484" i="4"/>
  <c r="Y10" i="4"/>
  <c r="W101" i="4"/>
  <c r="X39" i="4"/>
  <c r="Y350" i="4"/>
  <c r="X281" i="4"/>
  <c r="Y479" i="4"/>
  <c r="Y281" i="4"/>
  <c r="Y150" i="4"/>
  <c r="Y72" i="4"/>
  <c r="Y185" i="4"/>
  <c r="X478" i="4"/>
  <c r="X150" i="4"/>
  <c r="Y202" i="4"/>
  <c r="Y467" i="4"/>
  <c r="W126" i="4"/>
  <c r="X185" i="4"/>
  <c r="W467" i="4"/>
  <c r="W187" i="4"/>
  <c r="Y440" i="4"/>
  <c r="W477" i="4"/>
  <c r="X421" i="4"/>
  <c r="Y477" i="4"/>
  <c r="X177" i="4"/>
  <c r="X373" i="4"/>
  <c r="X259" i="4"/>
  <c r="W203" i="4"/>
  <c r="W472" i="4"/>
  <c r="X158" i="4"/>
  <c r="X15" i="4"/>
  <c r="W41" i="4"/>
  <c r="X56" i="4"/>
  <c r="W142" i="4"/>
  <c r="W19" i="4"/>
  <c r="X72" i="4"/>
  <c r="X353" i="4"/>
  <c r="X337" i="4"/>
  <c r="Y180" i="4"/>
  <c r="W478" i="4"/>
  <c r="X398" i="4"/>
  <c r="X436" i="4"/>
  <c r="X202" i="4"/>
  <c r="Y341" i="4"/>
  <c r="Y166" i="4"/>
  <c r="W398" i="4"/>
  <c r="W94" i="4"/>
  <c r="Y498" i="4"/>
  <c r="X166" i="4"/>
  <c r="Y94" i="4"/>
  <c r="X498" i="4"/>
  <c r="Y142" i="4"/>
  <c r="X372" i="4"/>
  <c r="Y19" i="4"/>
  <c r="X341" i="4"/>
  <c r="Y191" i="4"/>
  <c r="W63" i="4"/>
  <c r="W190" i="4"/>
  <c r="W53" i="4"/>
  <c r="Y11" i="4"/>
  <c r="Y276" i="4"/>
  <c r="X11" i="4"/>
  <c r="X214" i="4"/>
  <c r="X475" i="4"/>
  <c r="X461" i="4"/>
  <c r="W475" i="4"/>
  <c r="W461" i="4"/>
  <c r="Y206" i="4"/>
  <c r="X206" i="4"/>
  <c r="Y319" i="4"/>
  <c r="X120" i="4"/>
  <c r="W69" i="4"/>
  <c r="X319" i="4"/>
  <c r="X276" i="4"/>
  <c r="W259" i="4"/>
  <c r="W442" i="4"/>
  <c r="Y181" i="4"/>
  <c r="X490" i="4"/>
  <c r="X130" i="4"/>
  <c r="X33" i="4"/>
  <c r="W430" i="4"/>
  <c r="X471" i="4"/>
  <c r="X430" i="4"/>
  <c r="Y130" i="4"/>
  <c r="X486" i="4"/>
  <c r="Y53" i="4"/>
  <c r="Y136" i="4"/>
  <c r="W127" i="4"/>
  <c r="W109" i="4"/>
  <c r="Y69" i="4"/>
  <c r="W247" i="4"/>
  <c r="Y127" i="4"/>
  <c r="X139" i="4"/>
  <c r="Y243" i="4"/>
  <c r="X216" i="4"/>
  <c r="X247" i="4"/>
  <c r="Y421" i="4"/>
  <c r="Y337" i="4"/>
  <c r="Y436" i="4"/>
  <c r="W60" i="4"/>
  <c r="Y267" i="4"/>
  <c r="Y50" i="4"/>
  <c r="X126" i="4"/>
  <c r="Y334" i="4"/>
  <c r="Y61" i="4"/>
  <c r="Y109" i="4"/>
  <c r="X63" i="4"/>
  <c r="Y41" i="4"/>
  <c r="X356" i="4"/>
  <c r="X334" i="4"/>
  <c r="W440" i="4"/>
  <c r="X136" i="4"/>
  <c r="Y214" i="4"/>
  <c r="Y139" i="4"/>
  <c r="W286" i="4"/>
  <c r="X327" i="4"/>
  <c r="W400" i="4"/>
  <c r="Y60" i="4"/>
  <c r="W364" i="4"/>
  <c r="X328" i="4"/>
  <c r="W14" i="4"/>
  <c r="W113" i="4"/>
  <c r="Y15" i="4"/>
  <c r="W328" i="4"/>
  <c r="X472" i="4"/>
  <c r="X170" i="4"/>
  <c r="X180" i="4"/>
  <c r="Y321" i="4"/>
  <c r="Y419" i="4"/>
  <c r="X321" i="4"/>
  <c r="Y54" i="4"/>
  <c r="Y264" i="4"/>
  <c r="W463" i="4"/>
  <c r="Y154" i="4"/>
  <c r="X54" i="4"/>
  <c r="Y463" i="4"/>
  <c r="X154" i="4"/>
  <c r="Y14" i="4"/>
  <c r="Y113" i="4"/>
  <c r="W257" i="4"/>
  <c r="W327" i="4"/>
  <c r="X428" i="4"/>
  <c r="W235" i="4"/>
  <c r="X17" i="4"/>
  <c r="X262" i="4"/>
  <c r="X235" i="4"/>
  <c r="W174" i="4"/>
  <c r="W222" i="4"/>
  <c r="W17" i="4"/>
  <c r="X305" i="4"/>
  <c r="X61" i="4"/>
  <c r="W256" i="4"/>
  <c r="W305" i="4"/>
  <c r="X258" i="4"/>
  <c r="Y13" i="4"/>
  <c r="Y449" i="4"/>
  <c r="X394" i="4"/>
  <c r="Y335" i="4"/>
  <c r="Y260" i="4"/>
  <c r="X37" i="4"/>
  <c r="W428" i="4"/>
  <c r="Y27" i="4"/>
  <c r="X303" i="4"/>
  <c r="Y345" i="4"/>
  <c r="W310" i="4"/>
  <c r="X191" i="4"/>
  <c r="W262" i="4"/>
  <c r="W56" i="4"/>
  <c r="X27" i="4"/>
  <c r="W372" i="4"/>
  <c r="Y138" i="4"/>
  <c r="W290" i="4"/>
  <c r="X138" i="4"/>
  <c r="W345" i="4"/>
  <c r="X349" i="4"/>
  <c r="Y174" i="4"/>
  <c r="X441" i="4"/>
  <c r="W169" i="4"/>
  <c r="X445" i="4"/>
  <c r="W479" i="4"/>
  <c r="X274" i="4"/>
  <c r="X380" i="4"/>
  <c r="W230" i="4"/>
  <c r="X350" i="4"/>
  <c r="X449" i="4"/>
  <c r="Y258" i="4"/>
  <c r="X464" i="4"/>
  <c r="Y222" i="4"/>
  <c r="X284" i="4"/>
  <c r="W326" i="4"/>
  <c r="W255" i="4"/>
  <c r="Y290" i="4"/>
  <c r="X496" i="4"/>
  <c r="W419" i="4"/>
  <c r="X359" i="4"/>
  <c r="W13" i="4"/>
  <c r="Y326" i="4"/>
  <c r="Y364" i="4"/>
  <c r="W199" i="4"/>
  <c r="Y158" i="4"/>
  <c r="W464" i="4"/>
  <c r="Y394" i="4"/>
  <c r="W284" i="4"/>
  <c r="Y255" i="4"/>
  <c r="Y303" i="4"/>
  <c r="Y39" i="4"/>
  <c r="W496" i="4"/>
  <c r="Y51" i="4"/>
  <c r="W359" i="4"/>
  <c r="X128" i="4"/>
  <c r="W445" i="4"/>
  <c r="W441" i="4"/>
  <c r="Y310" i="4"/>
  <c r="X47" i="4"/>
  <c r="X260" i="4"/>
  <c r="Y101" i="4"/>
  <c r="Y230" i="4"/>
  <c r="Y226" i="4"/>
  <c r="Y373" i="4"/>
  <c r="Y47" i="4"/>
  <c r="Y380" i="4"/>
  <c r="X417" i="4"/>
  <c r="X257" i="4"/>
  <c r="X226" i="4"/>
  <c r="X181" i="4"/>
  <c r="Y216" i="4"/>
  <c r="W349" i="4"/>
  <c r="Y353" i="4"/>
  <c r="Y37" i="4"/>
  <c r="W120" i="4"/>
  <c r="X269" i="4"/>
  <c r="W118" i="4"/>
  <c r="W269" i="4"/>
  <c r="Y118" i="4"/>
  <c r="W25" i="4"/>
  <c r="X465" i="4"/>
  <c r="Y339" i="4"/>
  <c r="Y169" i="4"/>
  <c r="W465" i="4"/>
  <c r="X68" i="4"/>
  <c r="Y190" i="4"/>
  <c r="X339" i="4"/>
  <c r="Y446" i="4"/>
  <c r="W68" i="4"/>
  <c r="X446" i="4"/>
  <c r="W342" i="4"/>
  <c r="X225" i="4"/>
  <c r="Y456" i="4"/>
  <c r="Y266" i="4"/>
  <c r="W93" i="4"/>
  <c r="Y342" i="4"/>
  <c r="W225" i="4"/>
  <c r="X456" i="4"/>
  <c r="X266" i="4"/>
  <c r="Y93" i="4"/>
  <c r="W223" i="4"/>
  <c r="Y270" i="4"/>
  <c r="X26" i="4"/>
  <c r="X270" i="4"/>
  <c r="X52" i="4"/>
  <c r="W26" i="4"/>
  <c r="X77" i="4"/>
  <c r="W370" i="4"/>
  <c r="Y370" i="4"/>
  <c r="X370" i="4"/>
  <c r="X7" i="4"/>
  <c r="AA7" i="4" s="1"/>
  <c r="Y347" i="4"/>
  <c r="Y58" i="4"/>
  <c r="X347" i="4"/>
  <c r="Y377" i="4"/>
  <c r="X204" i="4"/>
  <c r="Y442" i="4"/>
  <c r="X377" i="4"/>
  <c r="Y277" i="4"/>
  <c r="X66" i="4"/>
  <c r="W66" i="4"/>
  <c r="Y66" i="4"/>
  <c r="X146" i="4"/>
  <c r="W58" i="4"/>
  <c r="Y8" i="4"/>
  <c r="W8" i="4"/>
  <c r="Z8" i="4" s="1"/>
  <c r="Y7" i="4"/>
  <c r="AB7" i="4" s="1"/>
  <c r="X406" i="4"/>
  <c r="Y406" i="4"/>
  <c r="W406" i="4"/>
  <c r="Y256" i="4"/>
  <c r="Y417" i="4"/>
  <c r="W274" i="4"/>
  <c r="W31" i="4"/>
  <c r="W77" i="4"/>
  <c r="Y204" i="4"/>
  <c r="Y402" i="4"/>
  <c r="Y352" i="4"/>
  <c r="X10" i="4"/>
  <c r="W471" i="4"/>
  <c r="Y490" i="4"/>
  <c r="W344" i="4"/>
  <c r="Y451" i="4"/>
  <c r="Y265" i="4"/>
  <c r="X264" i="4"/>
  <c r="X402" i="4"/>
  <c r="Y344" i="4"/>
  <c r="W224" i="4"/>
  <c r="X451" i="4"/>
  <c r="Y146" i="4"/>
  <c r="Y212" i="4"/>
  <c r="X469" i="4"/>
  <c r="Y170" i="4"/>
  <c r="W365" i="4"/>
  <c r="X365" i="4"/>
  <c r="Y90" i="4"/>
  <c r="W90" i="4"/>
  <c r="X90" i="4"/>
  <c r="Y199" i="4"/>
  <c r="Y224" i="4"/>
  <c r="X212" i="4"/>
  <c r="W469" i="4"/>
  <c r="W110" i="4"/>
  <c r="Y165" i="4"/>
  <c r="X165" i="4"/>
  <c r="W165" i="4"/>
  <c r="Y299" i="4"/>
  <c r="X460" i="4"/>
  <c r="X299" i="4"/>
  <c r="W460" i="4"/>
  <c r="Y286" i="4"/>
  <c r="Y25" i="4"/>
  <c r="X277" i="4"/>
  <c r="Y110" i="4"/>
  <c r="Y400" i="4"/>
  <c r="X452" i="4"/>
  <c r="W330" i="4"/>
  <c r="W336" i="4"/>
  <c r="W198" i="4"/>
  <c r="X57" i="4"/>
  <c r="Y234" i="4"/>
  <c r="Y179" i="4"/>
  <c r="X444" i="4"/>
  <c r="W233" i="4"/>
  <c r="X233" i="4"/>
  <c r="Y233" i="4"/>
  <c r="W209" i="4"/>
  <c r="X209" i="4"/>
  <c r="Y209" i="4"/>
  <c r="Y57" i="4"/>
  <c r="Y282" i="4"/>
  <c r="X234" i="4"/>
  <c r="X179" i="4"/>
  <c r="W444" i="4"/>
  <c r="W358" i="4"/>
  <c r="X358" i="4"/>
  <c r="Y358" i="4"/>
  <c r="Y330" i="4"/>
  <c r="W116" i="4"/>
  <c r="X487" i="4"/>
  <c r="Y239" i="4"/>
  <c r="W268" i="4"/>
  <c r="X161" i="4"/>
  <c r="X336" i="4"/>
  <c r="Y20" i="4"/>
  <c r="X282" i="4"/>
  <c r="X9" i="4"/>
  <c r="Y171" i="4"/>
  <c r="X171" i="4"/>
  <c r="W171" i="4"/>
  <c r="W298" i="4"/>
  <c r="X298" i="4"/>
  <c r="Y298" i="4"/>
  <c r="Y486" i="4"/>
  <c r="Y32" i="4"/>
  <c r="Y198" i="4"/>
  <c r="X32" i="4"/>
  <c r="X116" i="4"/>
  <c r="X268" i="4"/>
  <c r="Y161" i="4"/>
  <c r="Y223" i="4"/>
  <c r="W487" i="4"/>
  <c r="Y203" i="4"/>
  <c r="X20" i="4"/>
  <c r="X44" i="4"/>
  <c r="W9" i="4"/>
  <c r="W71" i="4"/>
  <c r="X71" i="4"/>
  <c r="Y71" i="4"/>
  <c r="X243" i="4"/>
  <c r="W33" i="4"/>
  <c r="W177" i="4"/>
  <c r="Y52" i="4"/>
  <c r="W197" i="4"/>
  <c r="X197" i="4"/>
  <c r="Y197" i="4"/>
  <c r="Y137" i="4"/>
  <c r="W137" i="4"/>
  <c r="X137" i="4"/>
  <c r="W148" i="4"/>
  <c r="X148" i="4"/>
  <c r="Y148" i="4"/>
  <c r="W114" i="4"/>
  <c r="X114" i="4"/>
  <c r="Y114" i="4"/>
  <c r="Y210" i="4"/>
  <c r="W210" i="4"/>
  <c r="X210" i="4"/>
  <c r="Y108" i="4"/>
  <c r="W108" i="4"/>
  <c r="X108" i="4"/>
  <c r="W221" i="4"/>
  <c r="X221" i="4"/>
  <c r="Y221" i="4"/>
  <c r="W352" i="4"/>
  <c r="W239" i="4"/>
  <c r="Y44" i="4"/>
  <c r="Y452" i="4"/>
  <c r="Y201" i="4"/>
  <c r="W201" i="4"/>
  <c r="X201" i="4"/>
  <c r="X145" i="4"/>
  <c r="W145" i="4"/>
  <c r="Y145" i="4"/>
  <c r="X28" i="4"/>
  <c r="Y28" i="4"/>
  <c r="W28" i="4"/>
  <c r="Y122" i="4"/>
  <c r="W122" i="4"/>
  <c r="X122" i="4"/>
  <c r="W186" i="4"/>
  <c r="X186" i="4"/>
  <c r="Y186" i="4"/>
  <c r="Y287" i="4"/>
  <c r="W287" i="4"/>
  <c r="X287" i="4"/>
  <c r="W106" i="4"/>
  <c r="W251" i="4"/>
  <c r="W194" i="4"/>
  <c r="X194" i="4"/>
  <c r="Y194" i="4"/>
  <c r="X107" i="4"/>
  <c r="Y107" i="4"/>
  <c r="W107" i="4"/>
  <c r="W384" i="4"/>
  <c r="X384" i="4"/>
  <c r="Y384" i="4"/>
  <c r="W86" i="4"/>
  <c r="X86" i="4"/>
  <c r="Y86" i="4"/>
  <c r="W368" i="4"/>
  <c r="X368" i="4"/>
  <c r="Y368" i="4"/>
  <c r="Y254" i="4"/>
  <c r="X254" i="4"/>
  <c r="W254" i="4"/>
  <c r="Y106" i="4"/>
  <c r="Y251" i="4"/>
  <c r="W392" i="4"/>
  <c r="X392" i="4"/>
  <c r="Y392" i="4"/>
  <c r="Y220" i="4"/>
  <c r="W220" i="4"/>
  <c r="X220" i="4"/>
  <c r="W103" i="4"/>
  <c r="Y103" i="4"/>
  <c r="X103" i="4"/>
  <c r="X140" i="4"/>
  <c r="Y140" i="4"/>
  <c r="W140" i="4"/>
  <c r="W246" i="4"/>
  <c r="Y246" i="4"/>
  <c r="X246" i="4"/>
  <c r="X242" i="4"/>
  <c r="Y242" i="4"/>
  <c r="W242" i="4"/>
  <c r="W346" i="4"/>
  <c r="W143" i="4"/>
  <c r="X143" i="4"/>
  <c r="Y143" i="4"/>
  <c r="X144" i="4"/>
  <c r="W144" i="4"/>
  <c r="Y144" i="4"/>
  <c r="X155" i="4"/>
  <c r="W155" i="4"/>
  <c r="Y155" i="4"/>
  <c r="Y95" i="4"/>
  <c r="X95" i="4"/>
  <c r="W95" i="4"/>
  <c r="Y147" i="4"/>
  <c r="X147" i="4"/>
  <c r="W147" i="4"/>
  <c r="W123" i="4"/>
  <c r="X123" i="4"/>
  <c r="Y123" i="4"/>
  <c r="Y81" i="4"/>
  <c r="W81" i="4"/>
  <c r="X81" i="4"/>
  <c r="Y152" i="4"/>
  <c r="X152" i="4"/>
  <c r="W152" i="4"/>
  <c r="X238" i="4"/>
  <c r="W238" i="4"/>
  <c r="Y238" i="4"/>
  <c r="X265" i="4"/>
  <c r="Y31" i="4"/>
  <c r="Y346" i="4"/>
  <c r="Y151" i="4"/>
  <c r="W151" i="4"/>
  <c r="X151" i="4"/>
  <c r="Y188" i="4"/>
  <c r="X188" i="4"/>
  <c r="W188" i="4"/>
  <c r="W105" i="4"/>
  <c r="X105" i="4"/>
  <c r="Y105" i="4"/>
  <c r="W164" i="4"/>
  <c r="X164" i="4"/>
  <c r="Y164" i="4"/>
  <c r="W115" i="4"/>
  <c r="X115" i="4"/>
  <c r="Y115" i="4"/>
  <c r="W250" i="4"/>
  <c r="X250" i="4"/>
  <c r="Y250" i="4"/>
  <c r="W189" i="4"/>
  <c r="X189" i="4"/>
  <c r="Y189" i="4"/>
  <c r="W376" i="4"/>
  <c r="X376" i="4"/>
  <c r="Y376" i="4"/>
  <c r="Y141" i="4"/>
  <c r="X141" i="4"/>
  <c r="W141" i="4"/>
  <c r="W312" i="4"/>
  <c r="X312" i="4"/>
  <c r="Y312" i="4"/>
  <c r="W156" i="4"/>
  <c r="X156" i="4"/>
  <c r="Y156" i="4"/>
  <c r="W316" i="4"/>
  <c r="X316" i="4"/>
  <c r="Y316" i="4"/>
  <c r="W291" i="4"/>
  <c r="X291" i="4"/>
  <c r="Y291" i="4"/>
  <c r="W455" i="4"/>
  <c r="X455" i="4"/>
  <c r="Y455" i="4"/>
  <c r="X429" i="4"/>
  <c r="W429" i="4"/>
  <c r="Y429" i="4"/>
  <c r="X410" i="4"/>
  <c r="Y410" i="4"/>
  <c r="W410" i="4"/>
  <c r="W117" i="4"/>
  <c r="X117" i="4"/>
  <c r="Y117" i="4"/>
  <c r="X88" i="4"/>
  <c r="Y88" i="4"/>
  <c r="W88" i="4"/>
  <c r="X253" i="4"/>
  <c r="Y253" i="4"/>
  <c r="W253" i="4"/>
  <c r="W159" i="4"/>
  <c r="X159" i="4"/>
  <c r="Y159" i="4"/>
  <c r="W133" i="4"/>
  <c r="X133" i="4"/>
  <c r="Y133" i="4"/>
  <c r="X84" i="4"/>
  <c r="Y84" i="4"/>
  <c r="W84" i="4"/>
  <c r="X293" i="4"/>
  <c r="Y293" i="4"/>
  <c r="W293" i="4"/>
  <c r="W132" i="4"/>
  <c r="X132" i="4"/>
  <c r="Y132" i="4"/>
  <c r="X433" i="4"/>
  <c r="W433" i="4"/>
  <c r="Y433" i="4"/>
  <c r="W302" i="4"/>
  <c r="X302" i="4"/>
  <c r="Y302" i="4"/>
  <c r="W125" i="4"/>
  <c r="X125" i="4"/>
  <c r="Y125" i="4"/>
  <c r="W36" i="4"/>
  <c r="X36" i="4"/>
  <c r="Y36" i="4"/>
  <c r="Y46" i="4"/>
  <c r="X46" i="4"/>
  <c r="W46" i="4"/>
  <c r="W283" i="4"/>
  <c r="X283" i="4"/>
  <c r="Y283" i="4"/>
  <c r="W300" i="4"/>
  <c r="X300" i="4"/>
  <c r="Y300" i="4"/>
  <c r="X332" i="4"/>
  <c r="Y332" i="4"/>
  <c r="W332" i="4"/>
  <c r="Y404" i="4"/>
  <c r="W404" i="4"/>
  <c r="X404" i="4"/>
  <c r="W175" i="4"/>
  <c r="Y175" i="4"/>
  <c r="X175" i="4"/>
  <c r="W317" i="4"/>
  <c r="X317" i="4"/>
  <c r="Y317" i="4"/>
  <c r="Y111" i="4"/>
  <c r="W111" i="4"/>
  <c r="X111" i="4"/>
  <c r="W295" i="4"/>
  <c r="X295" i="4"/>
  <c r="Y295" i="4"/>
  <c r="W167" i="4"/>
  <c r="X167" i="4"/>
  <c r="Y167" i="4"/>
  <c r="W16" i="4"/>
  <c r="X16" i="4"/>
  <c r="Y16" i="4"/>
  <c r="W307" i="4"/>
  <c r="X307" i="4"/>
  <c r="Y307" i="4"/>
  <c r="X96" i="4"/>
  <c r="Y96" i="4"/>
  <c r="W96" i="4"/>
  <c r="W24" i="4"/>
  <c r="X24" i="4"/>
  <c r="Y24" i="4"/>
  <c r="W437" i="4"/>
  <c r="X437" i="4"/>
  <c r="Y437" i="4"/>
  <c r="W308" i="4"/>
  <c r="X308" i="4"/>
  <c r="Y308" i="4"/>
  <c r="W289" i="4"/>
  <c r="X289" i="4"/>
  <c r="Y289" i="4"/>
  <c r="W329" i="4"/>
  <c r="X329" i="4"/>
  <c r="Y329" i="4"/>
  <c r="X422" i="4"/>
  <c r="Y422" i="4"/>
  <c r="W422" i="4"/>
  <c r="X426" i="4"/>
  <c r="W426" i="4"/>
  <c r="Y426" i="4"/>
  <c r="W301" i="4"/>
  <c r="X301" i="4"/>
  <c r="Y301" i="4"/>
  <c r="X418" i="4"/>
  <c r="Y418" i="4"/>
  <c r="W418" i="4"/>
  <c r="X236" i="4"/>
  <c r="Y236" i="4"/>
  <c r="W236" i="4"/>
  <c r="X244" i="4"/>
  <c r="Y244" i="4"/>
  <c r="W244" i="4"/>
  <c r="X431" i="4"/>
  <c r="W431" i="4"/>
  <c r="Y431" i="4"/>
  <c r="W173" i="4"/>
  <c r="X173" i="4"/>
  <c r="Y173" i="4"/>
  <c r="X338" i="4"/>
  <c r="Y338" i="4"/>
  <c r="W338" i="4"/>
  <c r="X249" i="4"/>
  <c r="Y249" i="4"/>
  <c r="W249" i="4"/>
  <c r="W124" i="4"/>
  <c r="X124" i="4"/>
  <c r="Y124" i="4"/>
  <c r="X340" i="4"/>
  <c r="Y340" i="4"/>
  <c r="W340" i="4"/>
  <c r="X100" i="4"/>
  <c r="Y100" i="4"/>
  <c r="W100" i="4"/>
  <c r="X348" i="4"/>
  <c r="Y348" i="4"/>
  <c r="W348" i="4"/>
  <c r="W160" i="4"/>
  <c r="X160" i="4"/>
  <c r="Y160" i="4"/>
  <c r="W407" i="4"/>
  <c r="X407" i="4"/>
  <c r="Y407" i="4"/>
  <c r="W83" i="4"/>
  <c r="X83" i="4"/>
  <c r="Y83" i="4"/>
  <c r="W231" i="4"/>
  <c r="X231" i="4"/>
  <c r="Y231" i="4"/>
  <c r="W162" i="4"/>
  <c r="X162" i="4"/>
  <c r="Y162" i="4"/>
  <c r="W443" i="4"/>
  <c r="X443" i="4"/>
  <c r="Y443" i="4"/>
  <c r="W228" i="4"/>
  <c r="X228" i="4"/>
  <c r="Y228" i="4"/>
  <c r="W157" i="4"/>
  <c r="X157" i="4"/>
  <c r="Y157" i="4"/>
  <c r="Y38" i="4"/>
  <c r="W38" i="4"/>
  <c r="X38" i="4"/>
  <c r="X432" i="4"/>
  <c r="Y432" i="4"/>
  <c r="W432" i="4"/>
  <c r="X91" i="4"/>
  <c r="Y91" i="4"/>
  <c r="W91" i="4"/>
  <c r="X89" i="4"/>
  <c r="Y89" i="4"/>
  <c r="W89" i="4"/>
  <c r="W279" i="4"/>
  <c r="X279" i="4"/>
  <c r="Y279" i="4"/>
  <c r="Y42" i="4"/>
  <c r="W42" i="4"/>
  <c r="X42" i="4"/>
  <c r="X427" i="4"/>
  <c r="W427" i="4"/>
  <c r="Y427" i="4"/>
  <c r="W271" i="4"/>
  <c r="X271" i="4"/>
  <c r="Y271" i="4"/>
  <c r="X252" i="4"/>
  <c r="Y252" i="4"/>
  <c r="W252" i="4"/>
  <c r="W423" i="4"/>
  <c r="X423" i="4"/>
  <c r="Y423" i="4"/>
  <c r="X292" i="4"/>
  <c r="Y292" i="4"/>
  <c r="W292" i="4"/>
  <c r="W232" i="4"/>
  <c r="X232" i="4"/>
  <c r="Y232" i="4"/>
  <c r="Y285" i="4"/>
  <c r="W285" i="4"/>
  <c r="X285" i="4"/>
  <c r="W48" i="4"/>
  <c r="X48" i="4"/>
  <c r="Y48" i="4"/>
  <c r="W314" i="4"/>
  <c r="X314" i="4"/>
  <c r="Y314" i="4"/>
  <c r="W447" i="4"/>
  <c r="X447" i="4"/>
  <c r="Y447" i="4"/>
  <c r="W275" i="4"/>
  <c r="X275" i="4"/>
  <c r="Y275" i="4"/>
  <c r="Y34" i="4"/>
  <c r="W34" i="4"/>
  <c r="X34" i="4"/>
  <c r="Y416" i="4"/>
  <c r="W416" i="4"/>
  <c r="X416" i="4"/>
  <c r="Y30" i="4"/>
  <c r="W30" i="4"/>
  <c r="X30" i="4"/>
  <c r="Y412" i="4"/>
  <c r="W412" i="4"/>
  <c r="X412" i="4"/>
  <c r="W435" i="4"/>
  <c r="X435" i="4"/>
  <c r="Y435" i="4"/>
  <c r="X288" i="4"/>
  <c r="Y288" i="4"/>
  <c r="W288" i="4"/>
  <c r="W304" i="4"/>
  <c r="X304" i="4"/>
  <c r="Y304" i="4"/>
  <c r="W131" i="4"/>
  <c r="X131" i="4"/>
  <c r="Y131" i="4"/>
  <c r="X240" i="4"/>
  <c r="Y240" i="4"/>
  <c r="W240" i="4"/>
  <c r="X85" i="4"/>
  <c r="Y85" i="4"/>
  <c r="W85" i="4"/>
  <c r="W322" i="4"/>
  <c r="X322" i="4"/>
  <c r="Y322" i="4"/>
  <c r="Y22" i="4"/>
  <c r="X22" i="4"/>
  <c r="W22" i="4"/>
  <c r="X245" i="4"/>
  <c r="Y245" i="4"/>
  <c r="W245" i="4"/>
  <c r="W411" i="4"/>
  <c r="X411" i="4"/>
  <c r="Y411" i="4"/>
  <c r="Y273" i="4"/>
  <c r="X273" i="4"/>
  <c r="W273" i="4"/>
  <c r="W168" i="4"/>
  <c r="X168" i="4"/>
  <c r="Y168" i="4"/>
  <c r="X248" i="4"/>
  <c r="Y248" i="4"/>
  <c r="W248" i="4"/>
  <c r="X438" i="4"/>
  <c r="Y438" i="4"/>
  <c r="W438" i="4"/>
  <c r="X99" i="4"/>
  <c r="Y99" i="4"/>
  <c r="W99" i="4"/>
  <c r="W415" i="4"/>
  <c r="X415" i="4"/>
  <c r="Y415" i="4"/>
  <c r="X354" i="4"/>
  <c r="Y354" i="4"/>
  <c r="W354" i="4"/>
  <c r="W309" i="4"/>
  <c r="X309" i="4"/>
  <c r="Y309" i="4"/>
  <c r="W315" i="4"/>
  <c r="X315" i="4"/>
  <c r="Y315" i="4"/>
  <c r="W40" i="4"/>
  <c r="X40" i="4"/>
  <c r="Y40" i="4"/>
  <c r="W79" i="4"/>
  <c r="X79" i="4"/>
  <c r="Y79" i="4"/>
  <c r="X241" i="4"/>
  <c r="Y241" i="4"/>
  <c r="W241" i="4"/>
  <c r="W153" i="4"/>
  <c r="X153" i="4"/>
  <c r="Y153" i="4"/>
  <c r="X237" i="4"/>
  <c r="Y237" i="4"/>
  <c r="W237" i="4"/>
  <c r="X97" i="4"/>
  <c r="Y97" i="4"/>
  <c r="W97" i="4"/>
  <c r="X425" i="4"/>
  <c r="W425" i="4"/>
  <c r="Y425" i="4"/>
  <c r="W448" i="4"/>
  <c r="X448" i="4"/>
  <c r="Y448" i="4"/>
  <c r="Y420" i="4"/>
  <c r="W420" i="4"/>
  <c r="X420" i="4"/>
  <c r="W297" i="4"/>
  <c r="X297" i="4"/>
  <c r="Y297" i="4"/>
  <c r="X92" i="4"/>
  <c r="Y92" i="4"/>
  <c r="W92" i="4"/>
  <c r="Y18" i="4"/>
  <c r="W18" i="4"/>
  <c r="X18" i="4"/>
  <c r="W403" i="4"/>
  <c r="Y403" i="4"/>
  <c r="X403" i="4"/>
  <c r="W306" i="4"/>
  <c r="X306" i="4"/>
  <c r="Y306" i="4"/>
  <c r="W320" i="4"/>
  <c r="X320" i="4"/>
  <c r="Y320" i="4"/>
  <c r="W229" i="4"/>
  <c r="X229" i="4"/>
  <c r="Y229" i="4"/>
  <c r="X434" i="4"/>
  <c r="W434" i="4"/>
  <c r="Y434" i="4"/>
  <c r="B3" i="3"/>
  <c r="C3" i="1" l="1"/>
  <c r="C4" i="1" s="1"/>
  <c r="C5" i="1" s="1"/>
  <c r="C6" i="1" s="1"/>
  <c r="C7" i="1" s="1"/>
  <c r="C8" i="1" s="1"/>
  <c r="C9" i="1" s="1"/>
  <c r="C10" i="1" s="1"/>
  <c r="C11" i="1" s="1"/>
  <c r="C12" i="1" s="1"/>
  <c r="C13" i="1" s="1"/>
  <c r="C14" i="1" s="1"/>
  <c r="C15" i="1" s="1"/>
  <c r="C16" i="1" s="1"/>
  <c r="C17" i="1" s="1"/>
  <c r="C18" i="1" s="1"/>
  <c r="C19" i="1" s="1"/>
  <c r="C20" i="1" s="1"/>
  <c r="C4" i="3" l="1"/>
  <c r="D3" i="3"/>
  <c r="C3" i="3"/>
  <c r="A4" i="3"/>
  <c r="A5" i="3" s="1"/>
  <c r="A6" i="3" l="1"/>
  <c r="C5" i="3"/>
  <c r="D5" i="3"/>
  <c r="B5" i="3"/>
  <c r="D4" i="3"/>
  <c r="B4" i="3"/>
  <c r="A7" i="3" l="1"/>
  <c r="C6" i="3"/>
  <c r="D6" i="3"/>
  <c r="B6" i="3"/>
  <c r="A8" i="3" l="1"/>
  <c r="C7" i="3"/>
  <c r="D7" i="3"/>
  <c r="B7" i="3"/>
  <c r="R5" i="4"/>
  <c r="Q5" i="4"/>
  <c r="W5" i="4" l="1"/>
  <c r="X5" i="4"/>
  <c r="Y5" i="4"/>
  <c r="A9" i="3"/>
  <c r="C8" i="3"/>
  <c r="B8" i="3"/>
  <c r="D8" i="3"/>
  <c r="AB5" i="4" l="1"/>
  <c r="G3" i="9" s="1"/>
  <c r="G5" i="9" s="1"/>
  <c r="AA5" i="4"/>
  <c r="F3" i="9" s="1"/>
  <c r="F5" i="9" s="1"/>
  <c r="Z5" i="4"/>
  <c r="E3" i="9" s="1"/>
  <c r="E5" i="9" s="1"/>
  <c r="A10" i="3"/>
  <c r="D9" i="3"/>
  <c r="B9" i="3"/>
  <c r="C9" i="3"/>
  <c r="F4" i="9" l="1"/>
  <c r="F8" i="9" s="1"/>
  <c r="E4" i="9"/>
  <c r="E7" i="9" s="1"/>
  <c r="G4" i="9"/>
  <c r="G7" i="9" s="1"/>
  <c r="A11" i="3"/>
  <c r="B10" i="3"/>
  <c r="D10" i="3"/>
  <c r="C10" i="3"/>
  <c r="G8" i="9" l="1"/>
  <c r="G10" i="9" s="1"/>
  <c r="E8" i="9"/>
  <c r="E10" i="9" s="1"/>
  <c r="A12" i="3"/>
  <c r="B11" i="3"/>
  <c r="C11" i="3"/>
  <c r="D11" i="3"/>
  <c r="F7" i="9"/>
  <c r="F10" i="9" s="1"/>
  <c r="A13" i="3" l="1"/>
  <c r="D12" i="3"/>
  <c r="B12" i="3"/>
  <c r="C12" i="3"/>
  <c r="A14" i="3" l="1"/>
  <c r="C13" i="3"/>
  <c r="D13" i="3"/>
  <c r="B13" i="3"/>
  <c r="A15" i="3" l="1"/>
  <c r="C14" i="3"/>
  <c r="D14" i="3"/>
  <c r="B14" i="3"/>
  <c r="A16" i="3" l="1"/>
  <c r="C15" i="3"/>
  <c r="D15" i="3"/>
  <c r="B15" i="3"/>
  <c r="A17" i="3" l="1"/>
  <c r="C16" i="3"/>
  <c r="B16" i="3"/>
  <c r="D16" i="3"/>
  <c r="A18" i="3" l="1"/>
  <c r="B17" i="3"/>
  <c r="C17" i="3"/>
  <c r="D17" i="3"/>
  <c r="A19" i="3" l="1"/>
  <c r="B18" i="3"/>
  <c r="D18" i="3"/>
  <c r="C18" i="3"/>
  <c r="A20" i="3" l="1"/>
  <c r="B19" i="3"/>
  <c r="C19" i="3"/>
  <c r="D19" i="3"/>
  <c r="A21" i="3" l="1"/>
  <c r="D20" i="3"/>
  <c r="B20" i="3"/>
  <c r="C20" i="3"/>
  <c r="A22" i="3" l="1"/>
  <c r="C21" i="3"/>
  <c r="D21" i="3"/>
  <c r="B21" i="3"/>
  <c r="A23" i="3" l="1"/>
  <c r="D22" i="3"/>
  <c r="C22" i="3"/>
  <c r="B22" i="3"/>
  <c r="A24" i="3" l="1"/>
  <c r="D23" i="3"/>
  <c r="C23" i="3"/>
  <c r="B23" i="3"/>
  <c r="A25" i="3" l="1"/>
  <c r="D24" i="3"/>
  <c r="B24" i="3"/>
  <c r="C24" i="3"/>
  <c r="A26" i="3" l="1"/>
  <c r="B25" i="3"/>
  <c r="D25" i="3"/>
  <c r="C25" i="3"/>
  <c r="A27" i="3" l="1"/>
  <c r="B26" i="3"/>
  <c r="C26" i="3"/>
  <c r="D26" i="3"/>
  <c r="A28" i="3" l="1"/>
  <c r="B27" i="3"/>
  <c r="D27" i="3"/>
  <c r="C27" i="3"/>
  <c r="A29" i="3" l="1"/>
  <c r="C28" i="3"/>
  <c r="B28" i="3"/>
  <c r="D28" i="3"/>
  <c r="A30" i="3" l="1"/>
  <c r="D29" i="3"/>
  <c r="C29" i="3"/>
  <c r="B29" i="3"/>
  <c r="A31" i="3" l="1"/>
  <c r="D30" i="3"/>
  <c r="C30" i="3"/>
  <c r="B30" i="3"/>
  <c r="A32" i="3" l="1"/>
  <c r="D31" i="3"/>
  <c r="C31" i="3"/>
  <c r="B31" i="3"/>
  <c r="A33" i="3" l="1"/>
  <c r="D32" i="3"/>
  <c r="C32" i="3"/>
  <c r="B32" i="3"/>
  <c r="A34" i="3" l="1"/>
  <c r="B33" i="3"/>
  <c r="D33" i="3"/>
  <c r="C33" i="3"/>
  <c r="A35" i="3" l="1"/>
  <c r="B34" i="3"/>
  <c r="C34" i="3"/>
  <c r="D34" i="3"/>
  <c r="A36" i="3" l="1"/>
  <c r="B35" i="3"/>
  <c r="D35" i="3"/>
  <c r="C35" i="3"/>
  <c r="A37" i="3" l="1"/>
  <c r="C36" i="3"/>
  <c r="B36" i="3"/>
  <c r="D36" i="3"/>
  <c r="A38" i="3" l="1"/>
  <c r="D37" i="3"/>
  <c r="C37" i="3"/>
  <c r="B37" i="3"/>
  <c r="A39" i="3" l="1"/>
  <c r="D38" i="3"/>
  <c r="C38" i="3"/>
  <c r="B38" i="3"/>
  <c r="A40" i="3" l="1"/>
  <c r="D39" i="3"/>
  <c r="C39" i="3"/>
  <c r="B39" i="3"/>
  <c r="A41" i="3" l="1"/>
  <c r="D40" i="3"/>
  <c r="B40" i="3"/>
  <c r="C40" i="3"/>
  <c r="A42" i="3" l="1"/>
  <c r="B41" i="3"/>
  <c r="D41" i="3"/>
  <c r="C41" i="3"/>
  <c r="A43" i="3" l="1"/>
  <c r="B42" i="3"/>
  <c r="C42" i="3"/>
  <c r="D42" i="3"/>
  <c r="A44" i="3" l="1"/>
  <c r="B43" i="3"/>
  <c r="D43" i="3"/>
  <c r="C43" i="3"/>
  <c r="A45" i="3" l="1"/>
  <c r="C44" i="3"/>
  <c r="B44" i="3"/>
  <c r="D44" i="3"/>
  <c r="A46" i="3" l="1"/>
  <c r="C45" i="3"/>
  <c r="D45" i="3"/>
  <c r="B45" i="3"/>
  <c r="A47" i="3" l="1"/>
  <c r="C46" i="3"/>
  <c r="D46" i="3"/>
  <c r="B46" i="3"/>
  <c r="A48" i="3" l="1"/>
  <c r="C47" i="3"/>
  <c r="B47" i="3"/>
  <c r="D47" i="3"/>
  <c r="A49" i="3" l="1"/>
  <c r="D48" i="3"/>
  <c r="C48" i="3"/>
  <c r="B48" i="3"/>
  <c r="A50" i="3" l="1"/>
  <c r="B49" i="3"/>
  <c r="C49" i="3"/>
  <c r="D49" i="3"/>
  <c r="A51" i="3" l="1"/>
  <c r="D50" i="3"/>
  <c r="B50" i="3"/>
  <c r="C50" i="3"/>
  <c r="A52" i="3" l="1"/>
  <c r="D51" i="3"/>
  <c r="B51" i="3"/>
  <c r="C51" i="3"/>
  <c r="A53" i="3" l="1"/>
  <c r="C52" i="3"/>
  <c r="D52" i="3"/>
  <c r="B52" i="3"/>
  <c r="A54" i="3" l="1"/>
  <c r="C53" i="3"/>
  <c r="D53" i="3"/>
  <c r="B53" i="3"/>
  <c r="A55" i="3" l="1"/>
  <c r="C54" i="3"/>
  <c r="D54" i="3"/>
  <c r="B54" i="3"/>
  <c r="A56" i="3" l="1"/>
  <c r="C55" i="3"/>
  <c r="B55" i="3"/>
  <c r="D55" i="3"/>
  <c r="A57" i="3" l="1"/>
  <c r="D56" i="3"/>
  <c r="C56" i="3"/>
  <c r="B56" i="3"/>
  <c r="A58" i="3" l="1"/>
  <c r="B57" i="3"/>
  <c r="C57" i="3"/>
  <c r="D57" i="3"/>
  <c r="A59" i="3" l="1"/>
  <c r="D58" i="3"/>
  <c r="B58" i="3"/>
  <c r="C58" i="3"/>
  <c r="A60" i="3" l="1"/>
  <c r="D59" i="3"/>
  <c r="B59" i="3"/>
  <c r="C59" i="3"/>
  <c r="A61" i="3" l="1"/>
  <c r="C60" i="3"/>
  <c r="D60" i="3"/>
  <c r="B60" i="3"/>
  <c r="A62" i="3" l="1"/>
  <c r="C61" i="3"/>
  <c r="D61" i="3"/>
  <c r="B61" i="3"/>
  <c r="A63" i="3" l="1"/>
  <c r="C62" i="3"/>
  <c r="D62" i="3"/>
  <c r="B62" i="3"/>
  <c r="A64" i="3" l="1"/>
  <c r="C63" i="3"/>
  <c r="B63" i="3"/>
  <c r="D63" i="3"/>
  <c r="A65" i="3" l="1"/>
  <c r="D64" i="3"/>
  <c r="B64" i="3"/>
  <c r="C64" i="3"/>
  <c r="A66" i="3" l="1"/>
  <c r="B65" i="3"/>
  <c r="D65" i="3"/>
  <c r="C65" i="3"/>
  <c r="A67" i="3" l="1"/>
  <c r="D66" i="3"/>
  <c r="B66" i="3"/>
  <c r="C66" i="3"/>
  <c r="A68" i="3" l="1"/>
  <c r="D67" i="3"/>
  <c r="B67" i="3"/>
  <c r="C67" i="3"/>
  <c r="A69" i="3" l="1"/>
  <c r="C68" i="3"/>
  <c r="D68" i="3"/>
  <c r="B68" i="3"/>
  <c r="A70" i="3" l="1"/>
  <c r="C69" i="3"/>
  <c r="D69" i="3"/>
  <c r="B69" i="3"/>
  <c r="A71" i="3" l="1"/>
  <c r="C70" i="3"/>
  <c r="D70" i="3"/>
  <c r="B70" i="3"/>
  <c r="A72" i="3" l="1"/>
  <c r="C71" i="3"/>
  <c r="B71" i="3"/>
  <c r="D71" i="3"/>
  <c r="A73" i="3" l="1"/>
  <c r="D72" i="3"/>
  <c r="C72" i="3"/>
  <c r="B72" i="3"/>
  <c r="A74" i="3" l="1"/>
  <c r="B73" i="3"/>
  <c r="C73" i="3"/>
  <c r="D73" i="3"/>
  <c r="A75" i="3" l="1"/>
  <c r="D74" i="3"/>
  <c r="B74" i="3"/>
  <c r="C74" i="3"/>
  <c r="A76" i="3" l="1"/>
  <c r="D75" i="3"/>
  <c r="B75" i="3"/>
  <c r="C75" i="3"/>
  <c r="A77" i="3" l="1"/>
  <c r="C76" i="3"/>
  <c r="D76" i="3"/>
  <c r="B76" i="3"/>
  <c r="A78" i="3" l="1"/>
  <c r="C77" i="3"/>
  <c r="D77" i="3"/>
  <c r="B77" i="3"/>
  <c r="A79" i="3" l="1"/>
  <c r="C78" i="3"/>
  <c r="B78" i="3"/>
  <c r="D78" i="3"/>
  <c r="A80" i="3" l="1"/>
  <c r="C79" i="3"/>
  <c r="B79" i="3"/>
  <c r="D79" i="3"/>
  <c r="A81" i="3" l="1"/>
  <c r="D80" i="3"/>
  <c r="B80" i="3"/>
  <c r="C80" i="3"/>
  <c r="A82" i="3" l="1"/>
  <c r="B81" i="3"/>
  <c r="D81" i="3"/>
  <c r="C81" i="3"/>
  <c r="A83" i="3" l="1"/>
  <c r="D82" i="3"/>
  <c r="B82" i="3"/>
  <c r="C82" i="3"/>
  <c r="A84" i="3" l="1"/>
  <c r="D83" i="3"/>
  <c r="B83" i="3"/>
  <c r="C83" i="3"/>
  <c r="A85" i="3" l="1"/>
  <c r="C84" i="3"/>
  <c r="D84" i="3"/>
  <c r="B84" i="3"/>
  <c r="A86" i="3" l="1"/>
  <c r="C85" i="3"/>
  <c r="D85" i="3"/>
  <c r="B85" i="3"/>
  <c r="A87" i="3" l="1"/>
  <c r="C86" i="3"/>
  <c r="D86" i="3"/>
  <c r="B86" i="3"/>
  <c r="A88" i="3" l="1"/>
  <c r="C87" i="3"/>
  <c r="B87" i="3"/>
  <c r="D87" i="3"/>
  <c r="A89" i="3" l="1"/>
  <c r="D88" i="3"/>
  <c r="B88" i="3"/>
  <c r="C88" i="3"/>
  <c r="A90" i="3" l="1"/>
  <c r="B89" i="3"/>
  <c r="C89" i="3"/>
  <c r="D89" i="3"/>
  <c r="A91" i="3" l="1"/>
  <c r="D90" i="3"/>
  <c r="B90" i="3"/>
  <c r="C90" i="3"/>
  <c r="A92" i="3" l="1"/>
  <c r="D91" i="3"/>
  <c r="B91" i="3"/>
  <c r="C91" i="3"/>
  <c r="A93" i="3" l="1"/>
  <c r="C92" i="3"/>
  <c r="D92" i="3"/>
  <c r="B92" i="3"/>
  <c r="A94" i="3" l="1"/>
  <c r="C93" i="3"/>
  <c r="D93" i="3"/>
  <c r="B93" i="3"/>
  <c r="A95" i="3" l="1"/>
  <c r="C94" i="3"/>
  <c r="B94" i="3"/>
  <c r="D94" i="3"/>
  <c r="A96" i="3" l="1"/>
  <c r="C95" i="3"/>
  <c r="B95" i="3"/>
  <c r="D95" i="3"/>
  <c r="A97" i="3" l="1"/>
  <c r="D96" i="3"/>
  <c r="C96" i="3"/>
  <c r="B96" i="3"/>
  <c r="A98" i="3" l="1"/>
  <c r="B97" i="3"/>
  <c r="C97" i="3"/>
  <c r="D97" i="3"/>
  <c r="A99" i="3" l="1"/>
  <c r="D98" i="3"/>
  <c r="B98" i="3"/>
  <c r="C98" i="3"/>
  <c r="A100" i="3" l="1"/>
  <c r="D99" i="3"/>
  <c r="B99" i="3"/>
  <c r="C99" i="3"/>
  <c r="A101" i="3" l="1"/>
  <c r="C100" i="3"/>
  <c r="D100" i="3"/>
  <c r="B100" i="3"/>
  <c r="C101" i="3" l="1"/>
  <c r="A102" i="3"/>
  <c r="D101" i="3"/>
  <c r="B101" i="3"/>
  <c r="C102" i="3" l="1"/>
  <c r="A103" i="3"/>
  <c r="B102" i="3"/>
  <c r="D102" i="3"/>
  <c r="A104" i="3" l="1"/>
  <c r="C103" i="3"/>
  <c r="B103" i="3"/>
  <c r="D103" i="3"/>
  <c r="A105" i="3" l="1"/>
  <c r="D104" i="3"/>
  <c r="B104" i="3"/>
  <c r="C104" i="3"/>
  <c r="A106" i="3" l="1"/>
  <c r="B105" i="3"/>
  <c r="D105" i="3"/>
  <c r="C105" i="3"/>
  <c r="A107" i="3" l="1"/>
  <c r="D106" i="3"/>
  <c r="B106" i="3"/>
  <c r="C106" i="3"/>
  <c r="A108" i="3" l="1"/>
  <c r="D107" i="3"/>
  <c r="B107" i="3"/>
  <c r="C107" i="3"/>
  <c r="A109" i="3" l="1"/>
  <c r="C108" i="3"/>
  <c r="D108" i="3"/>
  <c r="B108" i="3"/>
  <c r="A110" i="3" l="1"/>
  <c r="C109" i="3"/>
  <c r="D109" i="3"/>
  <c r="B109" i="3"/>
  <c r="A111" i="3" l="1"/>
  <c r="C110" i="3"/>
  <c r="D110" i="3"/>
  <c r="B110" i="3"/>
  <c r="A112" i="3" l="1"/>
  <c r="C111" i="3"/>
  <c r="B111" i="3"/>
  <c r="D111" i="3"/>
  <c r="A113" i="3" l="1"/>
  <c r="D112" i="3"/>
  <c r="C112" i="3"/>
  <c r="B112" i="3"/>
  <c r="A114" i="3" l="1"/>
  <c r="B113" i="3"/>
  <c r="C113" i="3"/>
  <c r="D113" i="3"/>
  <c r="A115" i="3" l="1"/>
  <c r="D114" i="3"/>
  <c r="B114" i="3"/>
  <c r="C114" i="3"/>
  <c r="A116" i="3" l="1"/>
  <c r="D115" i="3"/>
  <c r="B115" i="3"/>
  <c r="C115" i="3"/>
  <c r="A117" i="3" l="1"/>
  <c r="C116" i="3"/>
  <c r="D116" i="3"/>
  <c r="B116" i="3"/>
  <c r="A118" i="3" l="1"/>
  <c r="C117" i="3"/>
  <c r="D117" i="3"/>
  <c r="B117" i="3"/>
  <c r="A119" i="3" l="1"/>
  <c r="C118" i="3"/>
  <c r="D118" i="3"/>
  <c r="B118" i="3"/>
  <c r="A120" i="3" l="1"/>
  <c r="C119" i="3"/>
  <c r="B119" i="3"/>
  <c r="D119" i="3"/>
  <c r="A121" i="3" l="1"/>
  <c r="D120" i="3"/>
  <c r="B120" i="3"/>
  <c r="C120" i="3"/>
  <c r="A122" i="3" l="1"/>
  <c r="B121" i="3"/>
  <c r="C121" i="3"/>
  <c r="D121" i="3"/>
  <c r="D122" i="3" l="1"/>
  <c r="B122" i="3"/>
  <c r="A123" i="3"/>
  <c r="C122" i="3"/>
  <c r="B123" i="3" l="1"/>
  <c r="D123" i="3"/>
  <c r="A124" i="3"/>
  <c r="C123" i="3"/>
  <c r="B124" i="3" l="1"/>
  <c r="C124" i="3"/>
  <c r="D124" i="3"/>
  <c r="A125" i="3"/>
  <c r="B125" i="3" l="1"/>
  <c r="D125" i="3"/>
  <c r="A126" i="3"/>
  <c r="C125" i="3"/>
  <c r="B126" i="3" l="1"/>
  <c r="C126" i="3"/>
  <c r="D126" i="3"/>
  <c r="A127" i="3"/>
  <c r="B127" i="3" l="1"/>
  <c r="D127" i="3"/>
  <c r="A128" i="3"/>
  <c r="C127" i="3"/>
  <c r="B128" i="3" l="1"/>
  <c r="C128" i="3"/>
  <c r="D128" i="3"/>
  <c r="A129" i="3"/>
  <c r="B129" i="3" l="1"/>
  <c r="D129" i="3"/>
  <c r="A130" i="3"/>
  <c r="C129" i="3"/>
  <c r="B130" i="3" l="1"/>
  <c r="C130" i="3"/>
  <c r="D130" i="3"/>
  <c r="A131" i="3"/>
  <c r="B131" i="3" l="1"/>
  <c r="D131" i="3"/>
  <c r="A132" i="3"/>
  <c r="C131" i="3"/>
  <c r="B132" i="3" l="1"/>
  <c r="C132" i="3"/>
  <c r="D132" i="3"/>
  <c r="A133" i="3"/>
  <c r="B133" i="3" l="1"/>
  <c r="D133" i="3"/>
  <c r="A134" i="3"/>
  <c r="C133" i="3"/>
  <c r="B134" i="3" l="1"/>
  <c r="C134" i="3"/>
  <c r="D134" i="3"/>
  <c r="A135" i="3"/>
  <c r="B135" i="3" l="1"/>
  <c r="D135" i="3"/>
  <c r="A136" i="3"/>
  <c r="C135" i="3"/>
  <c r="B136" i="3" l="1"/>
  <c r="C136" i="3"/>
  <c r="D136" i="3"/>
  <c r="A137" i="3"/>
  <c r="B137" i="3" l="1"/>
  <c r="D137" i="3"/>
  <c r="A138" i="3"/>
  <c r="C137" i="3"/>
  <c r="B138" i="3" l="1"/>
  <c r="C138" i="3"/>
  <c r="D138" i="3"/>
  <c r="A139" i="3"/>
  <c r="B139" i="3" l="1"/>
  <c r="D139" i="3"/>
  <c r="A140" i="3"/>
  <c r="C139" i="3"/>
  <c r="B140" i="3" l="1"/>
  <c r="C140" i="3"/>
  <c r="D140" i="3"/>
  <c r="A141" i="3"/>
  <c r="B141" i="3" l="1"/>
  <c r="D141" i="3"/>
  <c r="A142" i="3"/>
  <c r="C141" i="3"/>
  <c r="B142" i="3" l="1"/>
  <c r="C142" i="3"/>
  <c r="D142" i="3"/>
  <c r="A143" i="3"/>
  <c r="B143" i="3" l="1"/>
  <c r="D143" i="3"/>
  <c r="A144" i="3"/>
  <c r="C143" i="3"/>
  <c r="B144" i="3" l="1"/>
  <c r="C144" i="3"/>
  <c r="D144" i="3"/>
  <c r="A145" i="3"/>
  <c r="B145" i="3" l="1"/>
  <c r="D145" i="3"/>
  <c r="A146" i="3"/>
  <c r="C145" i="3"/>
  <c r="B146" i="3" l="1"/>
  <c r="C146" i="3"/>
  <c r="D146" i="3"/>
  <c r="A147" i="3"/>
  <c r="B147" i="3" l="1"/>
  <c r="D147" i="3"/>
  <c r="A148" i="3"/>
  <c r="C147" i="3"/>
  <c r="B148" i="3" l="1"/>
  <c r="C148" i="3"/>
  <c r="D148" i="3"/>
  <c r="A149" i="3"/>
  <c r="B149" i="3" l="1"/>
  <c r="D149" i="3"/>
  <c r="A150" i="3"/>
  <c r="C149" i="3"/>
  <c r="B150" i="3" l="1"/>
  <c r="C150" i="3"/>
  <c r="D150" i="3"/>
  <c r="A151" i="3"/>
  <c r="B151" i="3" l="1"/>
  <c r="D151" i="3"/>
  <c r="A152" i="3"/>
  <c r="C151" i="3"/>
  <c r="B152" i="3" l="1"/>
  <c r="C152" i="3"/>
  <c r="D152" i="3"/>
  <c r="A153" i="3"/>
  <c r="B153" i="3" l="1"/>
  <c r="D153" i="3"/>
  <c r="A154" i="3"/>
  <c r="C153" i="3"/>
  <c r="B154" i="3" l="1"/>
  <c r="C154" i="3"/>
  <c r="D154" i="3"/>
  <c r="A155" i="3"/>
  <c r="B155" i="3" l="1"/>
  <c r="D155" i="3"/>
  <c r="A156" i="3"/>
  <c r="C155" i="3"/>
  <c r="B156" i="3" l="1"/>
  <c r="C156" i="3"/>
  <c r="D156" i="3"/>
  <c r="A157" i="3"/>
  <c r="B157" i="3" l="1"/>
  <c r="D157" i="3"/>
  <c r="A158" i="3"/>
  <c r="C157" i="3"/>
  <c r="B158" i="3" l="1"/>
  <c r="C158" i="3"/>
  <c r="D158" i="3"/>
  <c r="A159" i="3"/>
  <c r="B159" i="3" l="1"/>
  <c r="D159" i="3"/>
  <c r="A160" i="3"/>
  <c r="C159" i="3"/>
  <c r="B160" i="3" l="1"/>
  <c r="C160" i="3"/>
  <c r="D160" i="3"/>
  <c r="A161" i="3"/>
  <c r="B161" i="3" l="1"/>
  <c r="D161" i="3"/>
  <c r="A162" i="3"/>
  <c r="C161" i="3"/>
  <c r="B162" i="3" l="1"/>
  <c r="C162" i="3"/>
  <c r="D162" i="3"/>
  <c r="A163" i="3"/>
  <c r="B163" i="3" l="1"/>
  <c r="D163" i="3"/>
  <c r="A164" i="3"/>
  <c r="C163" i="3"/>
  <c r="B164" i="3" l="1"/>
  <c r="C164" i="3"/>
  <c r="D164" i="3"/>
  <c r="A165" i="3"/>
  <c r="B165" i="3" l="1"/>
  <c r="D165" i="3"/>
  <c r="A166" i="3"/>
  <c r="C165" i="3"/>
  <c r="B166" i="3" l="1"/>
  <c r="C166" i="3"/>
  <c r="D166" i="3"/>
  <c r="A167" i="3"/>
  <c r="B167" i="3" l="1"/>
  <c r="D167" i="3"/>
  <c r="A168" i="3"/>
  <c r="C167" i="3"/>
  <c r="B168" i="3" l="1"/>
  <c r="C168" i="3"/>
  <c r="D168" i="3"/>
  <c r="A169" i="3"/>
  <c r="B169" i="3" l="1"/>
  <c r="D169" i="3"/>
  <c r="A170" i="3"/>
  <c r="C169" i="3"/>
  <c r="B170" i="3" l="1"/>
  <c r="C170" i="3"/>
  <c r="D170" i="3"/>
  <c r="A171" i="3"/>
  <c r="B171" i="3" l="1"/>
  <c r="D171" i="3"/>
  <c r="A172" i="3"/>
  <c r="C171" i="3"/>
  <c r="B172" i="3" l="1"/>
  <c r="C172" i="3"/>
  <c r="D172" i="3"/>
  <c r="A173" i="3"/>
  <c r="B173" i="3" l="1"/>
  <c r="D173" i="3"/>
  <c r="A174" i="3"/>
  <c r="C173" i="3"/>
  <c r="B174" i="3" l="1"/>
  <c r="C174" i="3"/>
  <c r="D174" i="3"/>
  <c r="A175" i="3"/>
  <c r="B175" i="3" l="1"/>
  <c r="D175" i="3"/>
  <c r="A176" i="3"/>
  <c r="C175" i="3"/>
  <c r="B176" i="3" l="1"/>
  <c r="C176" i="3"/>
  <c r="D176" i="3"/>
  <c r="A177" i="3"/>
  <c r="B177" i="3" l="1"/>
  <c r="D177" i="3"/>
  <c r="A178" i="3"/>
  <c r="C177" i="3"/>
  <c r="B178" i="3" l="1"/>
  <c r="C178" i="3"/>
  <c r="D178" i="3"/>
  <c r="A179" i="3"/>
  <c r="B179" i="3" l="1"/>
  <c r="D179" i="3"/>
  <c r="A180" i="3"/>
  <c r="C179" i="3"/>
  <c r="B180" i="3" l="1"/>
  <c r="C180" i="3"/>
  <c r="D180" i="3"/>
  <c r="A181" i="3"/>
  <c r="B181" i="3" l="1"/>
  <c r="D181" i="3"/>
  <c r="A182" i="3"/>
  <c r="C181" i="3"/>
  <c r="B182" i="3" l="1"/>
  <c r="C182" i="3"/>
  <c r="D182" i="3"/>
  <c r="A183" i="3"/>
  <c r="B183" i="3" l="1"/>
  <c r="D183" i="3"/>
  <c r="A184" i="3"/>
  <c r="C183" i="3"/>
  <c r="B184" i="3" l="1"/>
  <c r="C184" i="3"/>
  <c r="D184" i="3"/>
  <c r="A185" i="3"/>
  <c r="B185" i="3" l="1"/>
  <c r="D185" i="3"/>
  <c r="A186" i="3"/>
  <c r="C185" i="3"/>
  <c r="B186" i="3" l="1"/>
  <c r="C186" i="3"/>
  <c r="D186" i="3"/>
  <c r="A187" i="3"/>
  <c r="B187" i="3" l="1"/>
  <c r="D187" i="3"/>
  <c r="A188" i="3"/>
  <c r="C187" i="3"/>
  <c r="B188" i="3" l="1"/>
  <c r="C188" i="3"/>
  <c r="D188" i="3"/>
  <c r="A189" i="3"/>
  <c r="B189" i="3" l="1"/>
  <c r="D189" i="3"/>
  <c r="A190" i="3"/>
  <c r="C189" i="3"/>
  <c r="B190" i="3" l="1"/>
  <c r="C190" i="3"/>
  <c r="D190" i="3"/>
  <c r="A191" i="3"/>
  <c r="B191" i="3" l="1"/>
  <c r="D191" i="3"/>
  <c r="A192" i="3"/>
  <c r="C191" i="3"/>
  <c r="B192" i="3" l="1"/>
  <c r="C192" i="3"/>
  <c r="D192" i="3"/>
  <c r="A193" i="3"/>
  <c r="B193" i="3" l="1"/>
  <c r="D193" i="3"/>
  <c r="A194" i="3"/>
  <c r="C193" i="3"/>
  <c r="B194" i="3" l="1"/>
  <c r="C194" i="3"/>
  <c r="D194" i="3"/>
  <c r="A195" i="3"/>
  <c r="B195" i="3" l="1"/>
  <c r="D195" i="3"/>
  <c r="C195" i="3"/>
  <c r="A196" i="3"/>
  <c r="B196" i="3" l="1"/>
  <c r="C196" i="3"/>
  <c r="D196" i="3"/>
  <c r="A197" i="3"/>
  <c r="B197" i="3" l="1"/>
  <c r="D197" i="3"/>
  <c r="C197" i="3"/>
  <c r="A198" i="3"/>
  <c r="B198" i="3" l="1"/>
  <c r="C198" i="3"/>
  <c r="D198" i="3"/>
  <c r="A199" i="3"/>
  <c r="B199" i="3" l="1"/>
  <c r="D199" i="3"/>
  <c r="C199" i="3"/>
  <c r="A200" i="3"/>
  <c r="B200" i="3" l="1"/>
  <c r="C200" i="3"/>
  <c r="D200" i="3"/>
  <c r="A201" i="3"/>
  <c r="B201" i="3" l="1"/>
  <c r="D201" i="3"/>
  <c r="C201" i="3"/>
  <c r="A202" i="3"/>
  <c r="B202" i="3" l="1"/>
  <c r="C202" i="3"/>
  <c r="D202" i="3"/>
  <c r="A203" i="3"/>
  <c r="D203" i="3" l="1"/>
  <c r="B203" i="3"/>
  <c r="C203" i="3"/>
  <c r="A204" i="3"/>
  <c r="B204" i="3" l="1"/>
  <c r="C204" i="3"/>
  <c r="D204" i="3"/>
  <c r="A205" i="3"/>
  <c r="B205" i="3" l="1"/>
  <c r="D205" i="3"/>
  <c r="A206" i="3"/>
  <c r="C205" i="3"/>
  <c r="B206" i="3" l="1"/>
  <c r="C206" i="3"/>
  <c r="D206" i="3"/>
  <c r="A207" i="3"/>
  <c r="B207" i="3" l="1"/>
  <c r="D207" i="3"/>
  <c r="C207" i="3"/>
  <c r="A208" i="3"/>
  <c r="B208" i="3" l="1"/>
  <c r="C208" i="3"/>
  <c r="D208" i="3"/>
  <c r="A209" i="3"/>
  <c r="B209" i="3" l="1"/>
  <c r="D209" i="3"/>
  <c r="A210" i="3"/>
  <c r="C209" i="3"/>
  <c r="B210" i="3" l="1"/>
  <c r="C210" i="3"/>
  <c r="D210" i="3"/>
  <c r="A211" i="3"/>
  <c r="B211" i="3" l="1"/>
  <c r="D211" i="3"/>
  <c r="C211" i="3"/>
  <c r="A212" i="3"/>
  <c r="B212" i="3" l="1"/>
  <c r="C212" i="3"/>
  <c r="D212" i="3"/>
  <c r="A213" i="3"/>
  <c r="B213" i="3" l="1"/>
  <c r="D213" i="3"/>
  <c r="A214" i="3"/>
  <c r="C213" i="3"/>
  <c r="B214" i="3" l="1"/>
  <c r="C214" i="3"/>
  <c r="D214" i="3"/>
  <c r="A215" i="3"/>
  <c r="D215" i="3" l="1"/>
  <c r="B215" i="3"/>
  <c r="C215" i="3"/>
  <c r="A216" i="3"/>
  <c r="B216" i="3" l="1"/>
  <c r="C216" i="3"/>
  <c r="D216" i="3"/>
  <c r="A217" i="3"/>
  <c r="D217" i="3" l="1"/>
  <c r="B217" i="3"/>
  <c r="C217" i="3"/>
  <c r="A218" i="3"/>
  <c r="B218" i="3" l="1"/>
  <c r="C218" i="3"/>
  <c r="D218" i="3"/>
  <c r="A219" i="3"/>
  <c r="D219" i="3" l="1"/>
  <c r="C219" i="3"/>
  <c r="A220" i="3"/>
  <c r="B219" i="3"/>
  <c r="B220" i="3" l="1"/>
  <c r="C220" i="3"/>
  <c r="D220" i="3"/>
  <c r="A221" i="3"/>
  <c r="D221" i="3" l="1"/>
  <c r="B221" i="3"/>
  <c r="A222" i="3"/>
  <c r="C221" i="3"/>
  <c r="B222" i="3" l="1"/>
  <c r="C222" i="3"/>
  <c r="D222" i="3"/>
  <c r="A223" i="3"/>
  <c r="D223" i="3" l="1"/>
  <c r="B223" i="3"/>
  <c r="C223" i="3"/>
  <c r="A224" i="3"/>
  <c r="B224" i="3" l="1"/>
  <c r="C224" i="3"/>
  <c r="D224" i="3"/>
  <c r="A225" i="3"/>
  <c r="D225" i="3" l="1"/>
  <c r="B225" i="3"/>
  <c r="C225" i="3"/>
  <c r="A226" i="3"/>
  <c r="B226" i="3" l="1"/>
  <c r="C226" i="3"/>
  <c r="D226" i="3"/>
  <c r="A227" i="3"/>
  <c r="D227" i="3" l="1"/>
  <c r="B227" i="3"/>
  <c r="C227" i="3"/>
  <c r="A228" i="3"/>
  <c r="B228" i="3" l="1"/>
  <c r="C228" i="3"/>
  <c r="D228" i="3"/>
  <c r="A229" i="3"/>
  <c r="D229" i="3" l="1"/>
  <c r="A230" i="3"/>
  <c r="B229" i="3"/>
  <c r="C229" i="3"/>
  <c r="B230" i="3" l="1"/>
  <c r="C230" i="3"/>
  <c r="D230" i="3"/>
  <c r="A231" i="3"/>
  <c r="D231" i="3" l="1"/>
  <c r="B231" i="3"/>
  <c r="C231" i="3"/>
  <c r="A232" i="3"/>
  <c r="B232" i="3" l="1"/>
  <c r="C232" i="3"/>
  <c r="D232" i="3"/>
  <c r="A233" i="3"/>
  <c r="D233" i="3" l="1"/>
  <c r="B233" i="3"/>
  <c r="C233" i="3"/>
  <c r="A234" i="3"/>
  <c r="B234" i="3" l="1"/>
  <c r="C234" i="3"/>
  <c r="D234" i="3"/>
  <c r="A235" i="3"/>
  <c r="D235" i="3" l="1"/>
  <c r="C235" i="3"/>
  <c r="A236" i="3"/>
  <c r="B235" i="3"/>
  <c r="B236" i="3" l="1"/>
  <c r="C236" i="3"/>
  <c r="D236" i="3"/>
  <c r="A237" i="3"/>
  <c r="D237" i="3" l="1"/>
  <c r="B237" i="3"/>
  <c r="C237" i="3"/>
  <c r="A238" i="3"/>
  <c r="B238" i="3" l="1"/>
  <c r="C238" i="3"/>
  <c r="D238" i="3"/>
  <c r="A239" i="3"/>
  <c r="D239" i="3" l="1"/>
  <c r="B239" i="3"/>
  <c r="C239" i="3"/>
  <c r="A240" i="3"/>
  <c r="B240" i="3" l="1"/>
  <c r="C240" i="3"/>
  <c r="D240" i="3"/>
  <c r="A241" i="3"/>
  <c r="D241" i="3" l="1"/>
  <c r="B241" i="3"/>
  <c r="C241" i="3"/>
  <c r="A242" i="3"/>
  <c r="B242" i="3" l="1"/>
  <c r="C242" i="3"/>
  <c r="D242" i="3"/>
  <c r="A243" i="3"/>
  <c r="D243" i="3" l="1"/>
  <c r="C243" i="3"/>
  <c r="A244" i="3"/>
  <c r="B243" i="3"/>
  <c r="B244" i="3" l="1"/>
  <c r="C244" i="3"/>
  <c r="D244" i="3"/>
  <c r="A245" i="3"/>
  <c r="D245" i="3" l="1"/>
  <c r="A246" i="3"/>
  <c r="B245" i="3"/>
  <c r="C245" i="3"/>
  <c r="B246" i="3" l="1"/>
  <c r="C246" i="3"/>
  <c r="D246" i="3"/>
  <c r="A247" i="3"/>
  <c r="D247" i="3" l="1"/>
  <c r="B247" i="3"/>
  <c r="C247" i="3"/>
  <c r="A248" i="3"/>
  <c r="B248" i="3" l="1"/>
  <c r="C248" i="3"/>
  <c r="D248" i="3"/>
  <c r="A249" i="3"/>
  <c r="D249" i="3" l="1"/>
  <c r="B249" i="3"/>
  <c r="C249" i="3"/>
  <c r="A250" i="3"/>
  <c r="B250" i="3" l="1"/>
  <c r="C250" i="3"/>
  <c r="D250" i="3"/>
  <c r="A251" i="3"/>
  <c r="D251" i="3" l="1"/>
  <c r="C251" i="3"/>
  <c r="A252" i="3"/>
  <c r="B251" i="3"/>
  <c r="B252" i="3" l="1"/>
  <c r="C252" i="3"/>
  <c r="D252" i="3"/>
  <c r="A253" i="3"/>
  <c r="D253" i="3" l="1"/>
  <c r="B253" i="3"/>
  <c r="A254" i="3"/>
  <c r="C253" i="3"/>
  <c r="B254" i="3" l="1"/>
  <c r="C254" i="3"/>
  <c r="D254" i="3"/>
  <c r="A255" i="3"/>
  <c r="D255" i="3" l="1"/>
  <c r="B255" i="3"/>
  <c r="C255" i="3"/>
  <c r="A256" i="3"/>
  <c r="B256" i="3" l="1"/>
  <c r="C256" i="3"/>
  <c r="D256" i="3"/>
  <c r="A257" i="3"/>
  <c r="D257" i="3" l="1"/>
  <c r="B257" i="3"/>
  <c r="C257" i="3"/>
  <c r="A258" i="3"/>
  <c r="B258" i="3" l="1"/>
  <c r="C258" i="3"/>
  <c r="D258" i="3"/>
  <c r="A259" i="3"/>
  <c r="D259" i="3" l="1"/>
  <c r="B259" i="3"/>
  <c r="C259" i="3"/>
  <c r="A260" i="3"/>
  <c r="B260" i="3" l="1"/>
  <c r="C260" i="3"/>
  <c r="D260" i="3"/>
  <c r="A261" i="3"/>
  <c r="D261" i="3" l="1"/>
  <c r="A262" i="3"/>
  <c r="B261" i="3"/>
  <c r="C261" i="3"/>
  <c r="B262" i="3" l="1"/>
  <c r="C262" i="3"/>
  <c r="D262" i="3"/>
  <c r="A263" i="3"/>
  <c r="D263" i="3" l="1"/>
  <c r="B263" i="3"/>
  <c r="C263" i="3"/>
  <c r="A264" i="3"/>
  <c r="B264" i="3" l="1"/>
  <c r="C264" i="3"/>
  <c r="D264" i="3"/>
  <c r="A265" i="3"/>
  <c r="D265" i="3" l="1"/>
  <c r="B265" i="3"/>
  <c r="C265" i="3"/>
  <c r="A266" i="3"/>
  <c r="B266" i="3" l="1"/>
  <c r="C266" i="3"/>
  <c r="D266" i="3"/>
  <c r="A267" i="3"/>
  <c r="D267" i="3" l="1"/>
  <c r="C267" i="3"/>
  <c r="A268" i="3"/>
  <c r="B267" i="3"/>
  <c r="B268" i="3" l="1"/>
  <c r="C268" i="3"/>
  <c r="D268" i="3"/>
  <c r="A269" i="3"/>
  <c r="D269" i="3" l="1"/>
  <c r="B269" i="3"/>
  <c r="C269" i="3"/>
  <c r="A270" i="3"/>
  <c r="B270" i="3" l="1"/>
  <c r="C270" i="3"/>
  <c r="D270" i="3"/>
  <c r="A271" i="3"/>
  <c r="D271" i="3" l="1"/>
  <c r="B271" i="3"/>
  <c r="C271" i="3"/>
  <c r="A272" i="3"/>
  <c r="B272" i="3" l="1"/>
  <c r="C272" i="3"/>
  <c r="D272" i="3"/>
  <c r="A273" i="3"/>
  <c r="D273" i="3" l="1"/>
  <c r="B273" i="3"/>
  <c r="C273" i="3"/>
  <c r="A274" i="3"/>
  <c r="B274" i="3" l="1"/>
  <c r="C274" i="3"/>
  <c r="D274" i="3"/>
  <c r="A275" i="3"/>
  <c r="D275" i="3" l="1"/>
  <c r="A276" i="3"/>
  <c r="C275" i="3"/>
  <c r="B275" i="3"/>
  <c r="B276" i="3" l="1"/>
  <c r="C276" i="3"/>
  <c r="D276" i="3"/>
  <c r="A277" i="3"/>
  <c r="D277" i="3" l="1"/>
  <c r="A278" i="3"/>
  <c r="B277" i="3"/>
  <c r="C277" i="3"/>
  <c r="B278" i="3" l="1"/>
  <c r="C278" i="3"/>
  <c r="D278" i="3"/>
  <c r="A279" i="3"/>
  <c r="D279" i="3" l="1"/>
  <c r="B279" i="3"/>
  <c r="C279" i="3"/>
  <c r="A280" i="3"/>
  <c r="B280" i="3" l="1"/>
  <c r="C280" i="3"/>
  <c r="D280" i="3"/>
  <c r="A281" i="3"/>
  <c r="D281" i="3" l="1"/>
  <c r="C281" i="3"/>
  <c r="B281" i="3"/>
  <c r="A282" i="3"/>
  <c r="B282" i="3" l="1"/>
  <c r="C282" i="3"/>
  <c r="D282" i="3"/>
  <c r="A283" i="3"/>
  <c r="D283" i="3" l="1"/>
  <c r="C283" i="3"/>
  <c r="A284" i="3"/>
  <c r="B283" i="3"/>
  <c r="B284" i="3" l="1"/>
  <c r="C284" i="3"/>
  <c r="D284" i="3"/>
  <c r="A285" i="3"/>
  <c r="D285" i="3" l="1"/>
  <c r="B285" i="3"/>
  <c r="A286" i="3"/>
  <c r="C285" i="3"/>
  <c r="B286" i="3" l="1"/>
  <c r="C286" i="3"/>
  <c r="D286" i="3"/>
  <c r="A287" i="3"/>
  <c r="D287" i="3" l="1"/>
  <c r="B287" i="3"/>
  <c r="C287" i="3"/>
  <c r="A288" i="3"/>
  <c r="B288" i="3" l="1"/>
  <c r="C288" i="3"/>
  <c r="D288" i="3"/>
  <c r="A289" i="3"/>
  <c r="D289" i="3" l="1"/>
  <c r="B289" i="3"/>
  <c r="C289" i="3"/>
  <c r="A290" i="3"/>
  <c r="B290" i="3" l="1"/>
  <c r="C290" i="3"/>
  <c r="D290" i="3"/>
  <c r="A291" i="3"/>
  <c r="D291" i="3" l="1"/>
  <c r="B291" i="3"/>
  <c r="C291" i="3"/>
  <c r="A292" i="3"/>
  <c r="B292" i="3" l="1"/>
  <c r="C292" i="3"/>
  <c r="D292" i="3"/>
  <c r="A293" i="3"/>
  <c r="D293" i="3" l="1"/>
  <c r="A294" i="3"/>
  <c r="B293" i="3"/>
  <c r="C293" i="3"/>
  <c r="B294" i="3" l="1"/>
  <c r="C294" i="3"/>
  <c r="D294" i="3"/>
  <c r="A295" i="3"/>
  <c r="D295" i="3" l="1"/>
  <c r="B295" i="3"/>
  <c r="C295" i="3"/>
  <c r="A296" i="3"/>
  <c r="B296" i="3" l="1"/>
  <c r="C296" i="3"/>
  <c r="D296" i="3"/>
  <c r="A297" i="3"/>
  <c r="D297" i="3" l="1"/>
  <c r="B297" i="3"/>
  <c r="C297" i="3"/>
  <c r="A298" i="3"/>
  <c r="B298" i="3" l="1"/>
  <c r="C298" i="3"/>
  <c r="D298" i="3"/>
  <c r="A299" i="3"/>
  <c r="D299" i="3" l="1"/>
  <c r="C299" i="3"/>
  <c r="A300" i="3"/>
  <c r="B299" i="3"/>
  <c r="A301" i="3" l="1"/>
  <c r="B300" i="3"/>
  <c r="C300" i="3"/>
  <c r="D300" i="3"/>
  <c r="B301" i="3" l="1"/>
  <c r="C301" i="3"/>
  <c r="D301" i="3"/>
  <c r="A302" i="3"/>
  <c r="B302" i="3" l="1"/>
  <c r="D302" i="3"/>
  <c r="C302" i="3"/>
  <c r="A303" i="3"/>
  <c r="B303" i="3" l="1"/>
  <c r="D303" i="3"/>
  <c r="A304" i="3"/>
  <c r="C303" i="3"/>
  <c r="B304" i="3" l="1"/>
  <c r="A305" i="3"/>
  <c r="C304" i="3"/>
  <c r="D304" i="3"/>
  <c r="B305" i="3" l="1"/>
  <c r="D305" i="3"/>
  <c r="A306" i="3"/>
  <c r="C305" i="3"/>
  <c r="B306" i="3" l="1"/>
  <c r="C306" i="3"/>
  <c r="D306" i="3"/>
  <c r="A307" i="3"/>
  <c r="B307" i="3" l="1"/>
  <c r="D307" i="3"/>
  <c r="C307" i="3"/>
  <c r="A308" i="3"/>
  <c r="B308" i="3" l="1"/>
  <c r="A309" i="3"/>
  <c r="C308" i="3"/>
  <c r="D308" i="3"/>
  <c r="B309" i="3" l="1"/>
  <c r="C309" i="3"/>
  <c r="A310" i="3"/>
  <c r="D309" i="3"/>
  <c r="B310" i="3" l="1"/>
  <c r="C310" i="3"/>
  <c r="A311" i="3"/>
  <c r="D310" i="3"/>
  <c r="B311" i="3" l="1"/>
  <c r="D311" i="3"/>
  <c r="A312" i="3"/>
  <c r="C311" i="3"/>
  <c r="B312" i="3" l="1"/>
  <c r="C312" i="3"/>
  <c r="D312" i="3"/>
  <c r="A313" i="3"/>
  <c r="B313" i="3" l="1"/>
  <c r="C313" i="3"/>
  <c r="D313" i="3"/>
  <c r="A314" i="3"/>
  <c r="B314" i="3" l="1"/>
  <c r="C314" i="3"/>
  <c r="D314" i="3"/>
  <c r="A315" i="3"/>
  <c r="B315" i="3" l="1"/>
  <c r="C315" i="3"/>
  <c r="D315" i="3"/>
  <c r="A316" i="3"/>
  <c r="B316" i="3" l="1"/>
  <c r="A317" i="3"/>
  <c r="C316" i="3"/>
  <c r="D316" i="3"/>
  <c r="B317" i="3" l="1"/>
  <c r="C317" i="3"/>
  <c r="A318" i="3"/>
  <c r="D317" i="3"/>
  <c r="B318" i="3" l="1"/>
  <c r="C318" i="3"/>
  <c r="A319" i="3"/>
  <c r="D318" i="3"/>
  <c r="B319" i="3" l="1"/>
  <c r="D319" i="3"/>
  <c r="A320" i="3"/>
  <c r="C319" i="3"/>
  <c r="B320" i="3" l="1"/>
  <c r="A321" i="3"/>
  <c r="C320" i="3"/>
  <c r="D320" i="3"/>
  <c r="B321" i="3" l="1"/>
  <c r="D321" i="3"/>
  <c r="A322" i="3"/>
  <c r="C321" i="3"/>
  <c r="B322" i="3" l="1"/>
  <c r="C322" i="3"/>
  <c r="D322" i="3"/>
  <c r="A323" i="3"/>
  <c r="B323" i="3" l="1"/>
  <c r="C323" i="3"/>
  <c r="D323" i="3"/>
  <c r="A324" i="3"/>
  <c r="B324" i="3" l="1"/>
  <c r="A325" i="3"/>
  <c r="C324" i="3"/>
  <c r="D324" i="3"/>
  <c r="B325" i="3" l="1"/>
  <c r="C325" i="3"/>
  <c r="D325" i="3"/>
  <c r="A326" i="3"/>
  <c r="B326" i="3" l="1"/>
  <c r="C326" i="3"/>
  <c r="A327" i="3"/>
  <c r="D326" i="3"/>
  <c r="B327" i="3" l="1"/>
  <c r="D327" i="3"/>
  <c r="A328" i="3"/>
  <c r="C327" i="3"/>
  <c r="B328" i="3" l="1"/>
  <c r="D328" i="3"/>
  <c r="A329" i="3"/>
  <c r="C328" i="3"/>
  <c r="B329" i="3" l="1"/>
  <c r="D329" i="3"/>
  <c r="A330" i="3"/>
  <c r="C329" i="3"/>
  <c r="B330" i="3" l="1"/>
  <c r="C330" i="3"/>
  <c r="D330" i="3"/>
  <c r="A331" i="3"/>
  <c r="B331" i="3" l="1"/>
  <c r="D331" i="3"/>
  <c r="C331" i="3"/>
  <c r="A332" i="3"/>
  <c r="B332" i="3" l="1"/>
  <c r="A333" i="3"/>
  <c r="C332" i="3"/>
  <c r="D332" i="3"/>
  <c r="B333" i="3" l="1"/>
  <c r="C333" i="3"/>
  <c r="D333" i="3"/>
  <c r="A334" i="3"/>
  <c r="B334" i="3" l="1"/>
  <c r="C334" i="3"/>
  <c r="A335" i="3"/>
  <c r="D334" i="3"/>
  <c r="B335" i="3" l="1"/>
  <c r="D335" i="3"/>
  <c r="A336" i="3"/>
  <c r="C335" i="3"/>
  <c r="B336" i="3" l="1"/>
  <c r="D336" i="3"/>
  <c r="A337" i="3"/>
  <c r="C336" i="3"/>
  <c r="B337" i="3" l="1"/>
  <c r="D337" i="3"/>
  <c r="A338" i="3"/>
  <c r="C337" i="3"/>
  <c r="B338" i="3" l="1"/>
  <c r="C338" i="3"/>
  <c r="D338" i="3"/>
  <c r="A339" i="3"/>
  <c r="B339" i="3" l="1"/>
  <c r="D339" i="3"/>
  <c r="C339" i="3"/>
  <c r="A340" i="3"/>
  <c r="B340" i="3" l="1"/>
  <c r="A341" i="3"/>
  <c r="C340" i="3"/>
  <c r="D340" i="3"/>
  <c r="B341" i="3" l="1"/>
  <c r="C341" i="3"/>
  <c r="A342" i="3"/>
  <c r="D341" i="3"/>
  <c r="B342" i="3" l="1"/>
  <c r="D342" i="3"/>
  <c r="C342" i="3"/>
  <c r="A343" i="3"/>
  <c r="B343" i="3" l="1"/>
  <c r="D343" i="3"/>
  <c r="A344" i="3"/>
  <c r="C343" i="3"/>
  <c r="B344" i="3" l="1"/>
  <c r="D344" i="3"/>
  <c r="A345" i="3"/>
  <c r="C344" i="3"/>
  <c r="B345" i="3" l="1"/>
  <c r="D345" i="3"/>
  <c r="A346" i="3"/>
  <c r="C345" i="3"/>
  <c r="B346" i="3" l="1"/>
  <c r="C346" i="3"/>
  <c r="D346" i="3"/>
  <c r="A347" i="3"/>
  <c r="B347" i="3" l="1"/>
  <c r="D347" i="3"/>
  <c r="C347" i="3"/>
  <c r="A348" i="3"/>
  <c r="B348" i="3" l="1"/>
  <c r="A349" i="3"/>
  <c r="C348" i="3"/>
  <c r="D348" i="3"/>
  <c r="B349" i="3" l="1"/>
  <c r="C349" i="3"/>
  <c r="A350" i="3"/>
  <c r="D349" i="3"/>
  <c r="B350" i="3" l="1"/>
  <c r="C350" i="3"/>
  <c r="A351" i="3"/>
  <c r="D350" i="3"/>
  <c r="B351" i="3" l="1"/>
  <c r="D351" i="3"/>
  <c r="A352" i="3"/>
  <c r="C351" i="3"/>
  <c r="B352" i="3" l="1"/>
  <c r="A353" i="3"/>
  <c r="C352" i="3"/>
  <c r="D352" i="3"/>
  <c r="A354" i="3" l="1"/>
  <c r="B353" i="3"/>
  <c r="C353" i="3"/>
  <c r="D353" i="3"/>
  <c r="B354" i="3" l="1"/>
  <c r="A355" i="3"/>
  <c r="C354" i="3"/>
  <c r="D354" i="3"/>
  <c r="B355" i="3" l="1"/>
  <c r="C355" i="3"/>
  <c r="A356" i="3"/>
  <c r="D355" i="3"/>
  <c r="B356" i="3" l="1"/>
  <c r="C356" i="3"/>
  <c r="D356" i="3"/>
  <c r="A357" i="3"/>
  <c r="B357" i="3" l="1"/>
  <c r="C357" i="3"/>
  <c r="D357" i="3"/>
  <c r="A358" i="3"/>
  <c r="A359" i="3" l="1"/>
  <c r="C358" i="3"/>
  <c r="B358" i="3"/>
  <c r="D358" i="3"/>
  <c r="C359" i="3" l="1"/>
  <c r="D359" i="3"/>
  <c r="B359" i="3"/>
  <c r="A360" i="3"/>
  <c r="C360" i="3" l="1"/>
  <c r="A361" i="3"/>
  <c r="D360" i="3"/>
  <c r="B360" i="3"/>
  <c r="C361" i="3" l="1"/>
  <c r="D361" i="3"/>
  <c r="A362" i="3"/>
  <c r="B361" i="3"/>
  <c r="B362" i="3" l="1"/>
  <c r="D362" i="3"/>
  <c r="C362" i="3"/>
  <c r="A363" i="3"/>
  <c r="C363" i="3" l="1"/>
  <c r="B363" i="3"/>
  <c r="A364" i="3"/>
  <c r="D363" i="3"/>
  <c r="C364" i="3" l="1"/>
  <c r="A365" i="3"/>
  <c r="B364" i="3"/>
  <c r="D364" i="3"/>
  <c r="D365" i="3" l="1"/>
  <c r="B365" i="3"/>
  <c r="C365" i="3"/>
  <c r="A366" i="3"/>
  <c r="C366" i="3" l="1"/>
  <c r="A367" i="3"/>
  <c r="B366" i="3"/>
  <c r="D366" i="3"/>
  <c r="B367" i="3" l="1"/>
  <c r="A368" i="3"/>
  <c r="C367" i="3"/>
  <c r="D367" i="3"/>
  <c r="A369" i="3" l="1"/>
  <c r="B368" i="3"/>
  <c r="D368" i="3"/>
  <c r="C368" i="3"/>
  <c r="B369" i="3" l="1"/>
  <c r="C369" i="3"/>
  <c r="D369" i="3"/>
  <c r="A370" i="3"/>
  <c r="A371" i="3" l="1"/>
  <c r="C370" i="3"/>
  <c r="B370" i="3"/>
  <c r="D370" i="3"/>
  <c r="D371" i="3" l="1"/>
  <c r="A372" i="3"/>
  <c r="B371" i="3"/>
  <c r="C371" i="3"/>
  <c r="C372" i="3" l="1"/>
  <c r="B372" i="3"/>
  <c r="D372" i="3"/>
  <c r="A373" i="3"/>
  <c r="D373" i="3" l="1"/>
  <c r="B373" i="3"/>
  <c r="A374" i="3"/>
  <c r="C373" i="3"/>
  <c r="B374" i="3" l="1"/>
  <c r="D374" i="3"/>
  <c r="A375" i="3"/>
  <c r="C374" i="3"/>
  <c r="B375" i="3" l="1"/>
  <c r="C375" i="3"/>
  <c r="D375" i="3"/>
  <c r="A376" i="3"/>
  <c r="B376" i="3" l="1"/>
  <c r="C376" i="3"/>
  <c r="A377" i="3"/>
  <c r="D376" i="3"/>
  <c r="B377" i="3" l="1"/>
  <c r="C377" i="3"/>
  <c r="A378" i="3"/>
  <c r="D377" i="3"/>
  <c r="B378" i="3" l="1"/>
  <c r="A379" i="3"/>
  <c r="C378" i="3"/>
  <c r="D378" i="3"/>
  <c r="A380" i="3" l="1"/>
  <c r="B379" i="3"/>
  <c r="C379" i="3"/>
  <c r="D379" i="3"/>
  <c r="C380" i="3" l="1"/>
  <c r="D380" i="3"/>
  <c r="A381" i="3"/>
  <c r="B380" i="3"/>
  <c r="A382" i="3" l="1"/>
  <c r="B381" i="3"/>
  <c r="C381" i="3"/>
  <c r="D381" i="3"/>
  <c r="D382" i="3" l="1"/>
  <c r="C382" i="3"/>
  <c r="B382" i="3"/>
  <c r="A383" i="3"/>
  <c r="D383" i="3" l="1"/>
  <c r="B383" i="3"/>
  <c r="A384" i="3"/>
  <c r="C383" i="3"/>
  <c r="B384" i="3" l="1"/>
  <c r="C384" i="3"/>
  <c r="D384" i="3"/>
  <c r="A385" i="3"/>
  <c r="B385" i="3" l="1"/>
  <c r="C385" i="3"/>
  <c r="A386" i="3"/>
  <c r="D385" i="3"/>
  <c r="C386" i="3" l="1"/>
  <c r="A387" i="3"/>
  <c r="B386" i="3"/>
  <c r="D386" i="3"/>
  <c r="B387" i="3" l="1"/>
  <c r="A388" i="3"/>
  <c r="C387" i="3"/>
  <c r="D387" i="3"/>
  <c r="C388" i="3" l="1"/>
  <c r="D388" i="3"/>
  <c r="A389" i="3"/>
  <c r="B388" i="3"/>
  <c r="C389" i="3" l="1"/>
  <c r="A390" i="3"/>
  <c r="D389" i="3"/>
  <c r="B389" i="3"/>
  <c r="A391" i="3" l="1"/>
  <c r="B390" i="3"/>
  <c r="C390" i="3"/>
  <c r="D390" i="3"/>
  <c r="B391" i="3" l="1"/>
  <c r="C391" i="3"/>
  <c r="A392" i="3"/>
  <c r="D391" i="3"/>
  <c r="A393" i="3" l="1"/>
  <c r="B392" i="3"/>
  <c r="C392" i="3"/>
  <c r="D392" i="3"/>
  <c r="A394" i="3" l="1"/>
  <c r="B393" i="3"/>
  <c r="C393" i="3"/>
  <c r="D393" i="3"/>
  <c r="B394" i="3" l="1"/>
  <c r="C394" i="3"/>
  <c r="A395" i="3"/>
  <c r="D394" i="3"/>
  <c r="C395" i="3" l="1"/>
  <c r="D395" i="3"/>
  <c r="B395" i="3"/>
  <c r="A396" i="3"/>
  <c r="D396" i="3" l="1"/>
  <c r="C396" i="3"/>
  <c r="B396" i="3"/>
  <c r="A397" i="3"/>
  <c r="D397" i="3" l="1"/>
  <c r="A398" i="3"/>
  <c r="C397" i="3"/>
  <c r="B397" i="3"/>
  <c r="A399" i="3" l="1"/>
  <c r="C398" i="3"/>
  <c r="B398" i="3"/>
  <c r="D398" i="3"/>
  <c r="D399" i="3" l="1"/>
  <c r="B399" i="3"/>
  <c r="A400" i="3"/>
  <c r="C399" i="3"/>
  <c r="C400" i="3" l="1"/>
  <c r="D400" i="3"/>
  <c r="B400" i="3"/>
  <c r="A401" i="3"/>
  <c r="C401" i="3" l="1"/>
  <c r="A402" i="3"/>
  <c r="D401" i="3"/>
  <c r="B401" i="3"/>
  <c r="C402" i="3" l="1"/>
  <c r="B402" i="3"/>
  <c r="A403" i="3"/>
  <c r="D402" i="3"/>
  <c r="D403" i="3" l="1"/>
  <c r="C403" i="3"/>
  <c r="B403" i="3"/>
  <c r="A404" i="3"/>
  <c r="B404" i="3" l="1"/>
  <c r="A405" i="3"/>
  <c r="C404" i="3"/>
  <c r="D404" i="3"/>
  <c r="C405" i="3" l="1"/>
  <c r="A406" i="3"/>
  <c r="B405" i="3"/>
  <c r="D405" i="3"/>
  <c r="B406" i="3" l="1"/>
  <c r="C406" i="3"/>
  <c r="D406" i="3"/>
  <c r="A407" i="3"/>
  <c r="A408" i="3" l="1"/>
  <c r="C407" i="3"/>
  <c r="B407" i="3"/>
  <c r="D407" i="3"/>
  <c r="C408" i="3" l="1"/>
  <c r="D408" i="3"/>
  <c r="B408" i="3"/>
  <c r="A409" i="3"/>
  <c r="C409" i="3" l="1"/>
  <c r="A410" i="3"/>
  <c r="B409" i="3"/>
  <c r="D409" i="3"/>
  <c r="A411" i="3" l="1"/>
  <c r="C410" i="3"/>
  <c r="B410" i="3"/>
  <c r="D410" i="3"/>
  <c r="B411" i="3" l="1"/>
  <c r="C411" i="3"/>
  <c r="A412" i="3"/>
  <c r="D411" i="3"/>
  <c r="C412" i="3" l="1"/>
  <c r="B412" i="3"/>
  <c r="A413" i="3"/>
  <c r="D412" i="3"/>
  <c r="C413" i="3" l="1"/>
  <c r="A414" i="3"/>
  <c r="D413" i="3"/>
  <c r="B413" i="3"/>
  <c r="C414" i="3" l="1"/>
  <c r="D414" i="3"/>
  <c r="A415" i="3"/>
  <c r="B414" i="3"/>
  <c r="C415" i="3" l="1"/>
  <c r="D415" i="3"/>
  <c r="B415" i="3"/>
  <c r="A416" i="3"/>
  <c r="A417" i="3" l="1"/>
  <c r="B416" i="3"/>
  <c r="D416" i="3"/>
  <c r="C416" i="3"/>
  <c r="C417" i="3" l="1"/>
  <c r="D417" i="3"/>
  <c r="A418" i="3"/>
  <c r="B417" i="3"/>
  <c r="D418" i="3" l="1"/>
  <c r="B418" i="3"/>
  <c r="A419" i="3"/>
  <c r="C418" i="3"/>
  <c r="B419" i="3" l="1"/>
  <c r="D419" i="3"/>
  <c r="A420" i="3"/>
  <c r="C419" i="3"/>
  <c r="C420" i="3" l="1"/>
  <c r="D420" i="3"/>
  <c r="A421" i="3"/>
  <c r="B420" i="3"/>
  <c r="A422" i="3" l="1"/>
  <c r="B421" i="3"/>
  <c r="D421" i="3"/>
  <c r="C421" i="3"/>
  <c r="D422" i="3" l="1"/>
  <c r="B422" i="3"/>
  <c r="C422" i="3"/>
  <c r="A423" i="3"/>
  <c r="D423" i="3" l="1"/>
  <c r="C423" i="3"/>
  <c r="A424" i="3"/>
  <c r="B423" i="3"/>
  <c r="C424" i="3" l="1"/>
  <c r="B424" i="3"/>
  <c r="D424" i="3"/>
  <c r="A425" i="3"/>
  <c r="D425" i="3" l="1"/>
  <c r="B425" i="3"/>
  <c r="A426" i="3"/>
  <c r="C425" i="3"/>
  <c r="D426" i="3" l="1"/>
  <c r="B426" i="3"/>
  <c r="C426" i="3"/>
  <c r="A427" i="3"/>
  <c r="B427" i="3" l="1"/>
  <c r="C427" i="3"/>
  <c r="D427" i="3"/>
  <c r="A428" i="3"/>
  <c r="D428" i="3" l="1"/>
  <c r="A429" i="3"/>
  <c r="C428" i="3"/>
  <c r="B428" i="3"/>
  <c r="D429" i="3" l="1"/>
  <c r="A430" i="3"/>
  <c r="B429" i="3"/>
  <c r="C429" i="3"/>
  <c r="A431" i="3" l="1"/>
  <c r="C430" i="3"/>
  <c r="D430" i="3"/>
  <c r="B430" i="3"/>
  <c r="C431" i="3" l="1"/>
  <c r="D431" i="3"/>
  <c r="B431" i="3"/>
  <c r="A432" i="3"/>
  <c r="A433" i="3" l="1"/>
  <c r="D432" i="3"/>
  <c r="C432" i="3"/>
  <c r="B432" i="3"/>
  <c r="D433" i="3" l="1"/>
  <c r="B433" i="3"/>
  <c r="C433" i="3"/>
  <c r="A434" i="3"/>
  <c r="D434" i="3" l="1"/>
  <c r="A435" i="3"/>
  <c r="B434" i="3"/>
  <c r="C434" i="3"/>
  <c r="C435" i="3" l="1"/>
  <c r="D435" i="3"/>
  <c r="B435" i="3"/>
  <c r="A436" i="3"/>
  <c r="D436" i="3" l="1"/>
  <c r="B436" i="3"/>
  <c r="C436" i="3"/>
  <c r="A437" i="3"/>
  <c r="D437" i="3" l="1"/>
  <c r="B437" i="3"/>
  <c r="A438" i="3"/>
  <c r="C437" i="3"/>
  <c r="D438" i="3" l="1"/>
  <c r="A439" i="3"/>
  <c r="B438" i="3"/>
  <c r="C438" i="3"/>
  <c r="B439" i="3" l="1"/>
  <c r="C439" i="3"/>
  <c r="D439" i="3"/>
  <c r="A440" i="3"/>
  <c r="C440" i="3" l="1"/>
  <c r="D440" i="3"/>
  <c r="A441" i="3"/>
  <c r="B440" i="3"/>
  <c r="B441" i="3" l="1"/>
  <c r="C441" i="3"/>
  <c r="D441" i="3"/>
  <c r="A442" i="3"/>
  <c r="B442" i="3" l="1"/>
  <c r="C442" i="3"/>
  <c r="A443" i="3"/>
  <c r="D442" i="3"/>
  <c r="B443" i="3" l="1"/>
  <c r="A444" i="3"/>
  <c r="D443" i="3"/>
  <c r="C443" i="3"/>
  <c r="D444" i="3" l="1"/>
  <c r="A445" i="3"/>
  <c r="C444" i="3"/>
  <c r="B444" i="3"/>
  <c r="A446" i="3" l="1"/>
  <c r="C445" i="3"/>
  <c r="B445" i="3"/>
  <c r="D445" i="3"/>
  <c r="B446" i="3" l="1"/>
  <c r="A447" i="3"/>
  <c r="C446" i="3"/>
  <c r="D446" i="3"/>
  <c r="C447" i="3" l="1"/>
  <c r="A448" i="3"/>
  <c r="D447" i="3"/>
  <c r="B447" i="3"/>
  <c r="A449" i="3" l="1"/>
  <c r="B448" i="3"/>
  <c r="C448" i="3"/>
  <c r="D448" i="3"/>
  <c r="A450" i="3" l="1"/>
  <c r="C449" i="3"/>
  <c r="B449" i="3"/>
  <c r="D449" i="3"/>
  <c r="A451" i="3" l="1"/>
  <c r="B450" i="3"/>
  <c r="C450" i="3"/>
  <c r="D450" i="3"/>
  <c r="B451" i="3" l="1"/>
  <c r="C451" i="3"/>
  <c r="A452" i="3"/>
  <c r="D451" i="3"/>
  <c r="A453" i="3" l="1"/>
  <c r="B452" i="3"/>
  <c r="C452" i="3"/>
  <c r="D452" i="3"/>
  <c r="B453" i="3" l="1"/>
  <c r="A454" i="3"/>
  <c r="D453" i="3"/>
  <c r="C453" i="3"/>
  <c r="A455" i="3" l="1"/>
  <c r="C454" i="3"/>
  <c r="B454" i="3"/>
  <c r="D454" i="3"/>
  <c r="A456" i="3" l="1"/>
  <c r="C455" i="3"/>
  <c r="B455" i="3"/>
  <c r="D455" i="3"/>
  <c r="D456" i="3" l="1"/>
  <c r="A457" i="3"/>
  <c r="B456" i="3"/>
  <c r="C456" i="3"/>
  <c r="D457" i="3" l="1"/>
  <c r="A458" i="3"/>
  <c r="C457" i="3"/>
  <c r="B457" i="3"/>
  <c r="A459" i="3" l="1"/>
  <c r="B458" i="3"/>
  <c r="C458" i="3"/>
  <c r="D458" i="3"/>
  <c r="A460" i="3" l="1"/>
  <c r="C459" i="3"/>
  <c r="B459" i="3"/>
  <c r="D459" i="3"/>
  <c r="A461" i="3" l="1"/>
  <c r="B460" i="3"/>
  <c r="D460" i="3"/>
  <c r="C460" i="3"/>
  <c r="A462" i="3" l="1"/>
  <c r="C461" i="3"/>
  <c r="B461" i="3"/>
  <c r="D461" i="3"/>
  <c r="A463" i="3" l="1"/>
  <c r="C462" i="3"/>
  <c r="D462" i="3"/>
  <c r="B462" i="3"/>
  <c r="A464" i="3" l="1"/>
  <c r="C463" i="3"/>
  <c r="D463" i="3"/>
  <c r="B463" i="3"/>
  <c r="A465" i="3" l="1"/>
  <c r="B464" i="3"/>
  <c r="C464" i="3"/>
  <c r="D464" i="3"/>
  <c r="A466" i="3" l="1"/>
  <c r="B465" i="3"/>
  <c r="D465" i="3"/>
  <c r="C465" i="3"/>
  <c r="A467" i="3" l="1"/>
  <c r="D466" i="3"/>
  <c r="C466" i="3"/>
  <c r="B466" i="3"/>
  <c r="B467" i="3" l="1"/>
  <c r="C467" i="3"/>
  <c r="A468" i="3"/>
  <c r="D467" i="3"/>
  <c r="B468" i="3" l="1"/>
  <c r="C468" i="3"/>
  <c r="D468" i="3"/>
  <c r="A469" i="3"/>
  <c r="A470" i="3" l="1"/>
  <c r="D469" i="3"/>
  <c r="B469" i="3"/>
  <c r="C469" i="3"/>
  <c r="A471" i="3" l="1"/>
  <c r="B470" i="3"/>
  <c r="C470" i="3"/>
  <c r="D470" i="3"/>
  <c r="C471" i="3" l="1"/>
  <c r="A472" i="3"/>
  <c r="D471" i="3"/>
  <c r="B471" i="3"/>
  <c r="A473" i="3" l="1"/>
  <c r="B472" i="3"/>
  <c r="D472" i="3"/>
  <c r="C472" i="3"/>
  <c r="B473" i="3" l="1"/>
  <c r="A474" i="3"/>
  <c r="C473" i="3"/>
  <c r="D473" i="3"/>
  <c r="C474" i="3" l="1"/>
  <c r="A475" i="3"/>
  <c r="B474" i="3"/>
  <c r="D474" i="3"/>
  <c r="C475" i="3" l="1"/>
  <c r="A476" i="3"/>
  <c r="B475" i="3"/>
  <c r="D475" i="3"/>
  <c r="A477" i="3" l="1"/>
  <c r="B476" i="3"/>
  <c r="D476" i="3"/>
  <c r="C476" i="3"/>
  <c r="A478" i="3" l="1"/>
  <c r="C477" i="3"/>
  <c r="D477" i="3"/>
  <c r="B477" i="3"/>
  <c r="B478" i="3" l="1"/>
  <c r="D478" i="3"/>
  <c r="A479" i="3"/>
  <c r="C478" i="3"/>
  <c r="A480" i="3" l="1"/>
  <c r="C479" i="3"/>
  <c r="B479" i="3"/>
  <c r="D479" i="3"/>
  <c r="C480" i="3" l="1"/>
  <c r="B480" i="3"/>
  <c r="A481" i="3"/>
  <c r="D480" i="3"/>
  <c r="A482" i="3" l="1"/>
  <c r="C481" i="3"/>
  <c r="B481" i="3"/>
  <c r="D481" i="3"/>
  <c r="A483" i="3" l="1"/>
  <c r="D482" i="3"/>
  <c r="B482" i="3"/>
  <c r="C482" i="3"/>
  <c r="B483" i="3" l="1"/>
  <c r="D483" i="3"/>
  <c r="A484" i="3"/>
  <c r="C483" i="3"/>
  <c r="A485" i="3" l="1"/>
  <c r="B484" i="3"/>
  <c r="D484" i="3"/>
  <c r="C484" i="3"/>
  <c r="A486" i="3" l="1"/>
  <c r="D485" i="3"/>
  <c r="B485" i="3"/>
  <c r="C485" i="3"/>
  <c r="A487" i="3" l="1"/>
  <c r="C486" i="3"/>
  <c r="B486" i="3"/>
  <c r="D486" i="3"/>
  <c r="A488" i="3" l="1"/>
  <c r="C487" i="3"/>
  <c r="D487" i="3"/>
  <c r="B487" i="3"/>
  <c r="A489" i="3" l="1"/>
  <c r="C488" i="3"/>
  <c r="D488" i="3"/>
  <c r="B488" i="3"/>
  <c r="A490" i="3" l="1"/>
  <c r="B489" i="3"/>
  <c r="C489" i="3"/>
  <c r="D489" i="3"/>
  <c r="A491" i="3" l="1"/>
  <c r="C490" i="3"/>
  <c r="D490" i="3"/>
  <c r="B490" i="3"/>
  <c r="B491" i="3" l="1"/>
  <c r="D491" i="3"/>
  <c r="A492" i="3"/>
  <c r="C491" i="3"/>
  <c r="A493" i="3" l="1"/>
  <c r="D492" i="3"/>
  <c r="B492" i="3"/>
  <c r="C492" i="3"/>
  <c r="A494" i="3" l="1"/>
  <c r="C493" i="3"/>
  <c r="D493" i="3"/>
  <c r="B493" i="3"/>
  <c r="C494" i="3" l="1"/>
  <c r="B494" i="3"/>
  <c r="A495" i="3"/>
  <c r="D494" i="3"/>
  <c r="A496" i="3" l="1"/>
  <c r="D495" i="3"/>
  <c r="C495" i="3"/>
  <c r="B495" i="3"/>
  <c r="C496" i="3" l="1"/>
  <c r="B496" i="3"/>
  <c r="D496" i="3"/>
  <c r="A497" i="3"/>
  <c r="A498" i="3" l="1"/>
  <c r="C497" i="3"/>
  <c r="D497" i="3"/>
  <c r="B497" i="3"/>
  <c r="A499" i="3" l="1"/>
  <c r="D498" i="3"/>
  <c r="C498" i="3"/>
  <c r="B498" i="3"/>
  <c r="A500" i="3" l="1"/>
  <c r="B499" i="3"/>
  <c r="C499" i="3"/>
  <c r="D499" i="3"/>
  <c r="C500" i="3" l="1"/>
  <c r="D500" i="3"/>
  <c r="B500" i="3"/>
</calcChain>
</file>

<file path=xl/sharedStrings.xml><?xml version="1.0" encoding="utf-8"?>
<sst xmlns="http://schemas.openxmlformats.org/spreadsheetml/2006/main" count="240" uniqueCount="129">
  <si>
    <t xml:space="preserve">KS1 average points score </t>
  </si>
  <si>
    <t xml:space="preserve">Average KS2 
Writing 
Score for PAG 
</t>
  </si>
  <si>
    <t xml:space="preserve">Prior
Attainment 
Group 
(PAG) 
</t>
  </si>
  <si>
    <t xml:space="preserve">Average KS2 
Reading 
Score for PAG 
</t>
  </si>
  <si>
    <t>Low/Mid/High group</t>
  </si>
  <si>
    <t>M</t>
  </si>
  <si>
    <t>L</t>
  </si>
  <si>
    <t>H</t>
  </si>
  <si>
    <t xml:space="preserve">Average 
KS2 
Maths 
Score for PAG 
</t>
  </si>
  <si>
    <t>TA</t>
  </si>
  <si>
    <t>BLW</t>
  </si>
  <si>
    <t>PKF</t>
  </si>
  <si>
    <t>WTS</t>
  </si>
  <si>
    <t>EXS</t>
  </si>
  <si>
    <t>GDS</t>
  </si>
  <si>
    <t>Reading</t>
  </si>
  <si>
    <t>Writing</t>
  </si>
  <si>
    <t>Maths</t>
  </si>
  <si>
    <t>Name</t>
  </si>
  <si>
    <t>PPG</t>
  </si>
  <si>
    <t>Gender</t>
  </si>
  <si>
    <t>SEN</t>
  </si>
  <si>
    <t>KS1 Point Scores</t>
  </si>
  <si>
    <t>R</t>
  </si>
  <si>
    <t>W</t>
  </si>
  <si>
    <t>Combined KS1 APS</t>
  </si>
  <si>
    <t>Writing KS2 TA</t>
  </si>
  <si>
    <t xml:space="preserve">Raw score </t>
  </si>
  <si>
    <t xml:space="preserve">Scaled score </t>
  </si>
  <si>
    <t>P4</t>
  </si>
  <si>
    <t>P5</t>
  </si>
  <si>
    <t>P6</t>
  </si>
  <si>
    <t>P7</t>
  </si>
  <si>
    <t>P8</t>
  </si>
  <si>
    <t>P1i</t>
  </si>
  <si>
    <t>P1ii</t>
  </si>
  <si>
    <t>P2i</t>
  </si>
  <si>
    <t>P2ii</t>
  </si>
  <si>
    <t>P3i</t>
  </si>
  <si>
    <t>P3ii</t>
  </si>
  <si>
    <t>Cohort</t>
  </si>
  <si>
    <t>reading CI</t>
  </si>
  <si>
    <t>writing CI</t>
  </si>
  <si>
    <t>maths CI</t>
  </si>
  <si>
    <t>-'</t>
  </si>
  <si>
    <t xml:space="preserve"> </t>
  </si>
  <si>
    <t>Number of children with progress score:</t>
  </si>
  <si>
    <t>Confidence Interval:</t>
  </si>
  <si>
    <t>Average Progress Score:</t>
  </si>
  <si>
    <t>Progress Summary</t>
  </si>
  <si>
    <t>Upper limit of confidence interval:</t>
  </si>
  <si>
    <t>Lower limit of confidence interval:</t>
  </si>
  <si>
    <t>Scaled Score Achieved (*enter R &amp; M scaled scores here, if raw scores not known)</t>
  </si>
  <si>
    <t>Is the progress score statistically significantly different to average?</t>
  </si>
  <si>
    <t>optional info</t>
  </si>
  <si>
    <t>(N)</t>
  </si>
  <si>
    <t>Progress scores for individual children</t>
  </si>
  <si>
    <t>Example Child 1</t>
  </si>
  <si>
    <t>Example Child 2</t>
  </si>
  <si>
    <t>Back to individual pupil data</t>
  </si>
  <si>
    <t>PK1</t>
  </si>
  <si>
    <t>PK2</t>
  </si>
  <si>
    <t>PK3</t>
  </si>
  <si>
    <t>PK4</t>
  </si>
  <si>
    <t>PK5</t>
  </si>
  <si>
    <t>PK6</t>
  </si>
  <si>
    <t>% on test</t>
  </si>
  <si>
    <t>Eng</t>
  </si>
  <si>
    <t>EM</t>
  </si>
  <si>
    <t>Low/Mid/   High P.A.</t>
  </si>
  <si>
    <t xml:space="preserve">score </t>
  </si>
  <si>
    <t>Using this spreadsheet</t>
  </si>
  <si>
    <t>y</t>
  </si>
  <si>
    <t>You only need to enter data into the 'Names and scores' sheet - and only into the columns highlighted in yellow at the top.</t>
  </si>
  <si>
    <t xml:space="preserve">The 'Progress Summary' sheet calculates the average progress score based on the pupil data entered. </t>
  </si>
  <si>
    <t xml:space="preserve">It also calculates the confidence interval (dependent on number of pupils) and thereby determines whether the progres score would be deemed statistically significantly above or below national average, or in line with average. </t>
  </si>
  <si>
    <t>Ben Fuller, Lead Assessment Adviser, HFL Education</t>
  </si>
  <si>
    <t>ben.fuller@hfleducation.org</t>
  </si>
  <si>
    <t>For guidance on using this sheet, click here.</t>
  </si>
  <si>
    <t>Do not type into any of the other sheets in this spreadsheet.</t>
  </si>
  <si>
    <t xml:space="preserve">Click here to get started. </t>
  </si>
  <si>
    <t>KS1 Standards to Points</t>
  </si>
  <si>
    <t>If you find something that appears to be wrong or nor working, please do let me know. It’s quite possible that I might have missed something.</t>
  </si>
  <si>
    <t>Prior Attain- ment Group</t>
  </si>
  <si>
    <t>KS1 Validated Standards or P-scales</t>
  </si>
  <si>
    <t>exs</t>
  </si>
  <si>
    <t>Number of children scoring at least 100</t>
  </si>
  <si>
    <t>Number of children scoring at least 110</t>
  </si>
  <si>
    <t>Numer of children with valid scaled score</t>
  </si>
  <si>
    <t>Average scaled score</t>
  </si>
  <si>
    <t>Reading 2023</t>
  </si>
  <si>
    <t>Maths 2023</t>
  </si>
  <si>
    <t>GPS 2023</t>
  </si>
  <si>
    <t>not in use in 2019 KS1</t>
  </si>
  <si>
    <t xml:space="preserve">For further advice on understanding progress and how it is measured, see this blog: </t>
  </si>
  <si>
    <t>A</t>
  </si>
  <si>
    <t>N/A</t>
  </si>
  <si>
    <t>GPS</t>
  </si>
  <si>
    <t>B</t>
  </si>
  <si>
    <t>National Average Scaled Score for PA group (National average in 2023 model)</t>
  </si>
  <si>
    <t>Total scaled score</t>
  </si>
  <si>
    <t>% of children scoring at least 100 (EXS for Writing)</t>
  </si>
  <si>
    <t>% of children scoring at least 110 (GDS for Writing)</t>
  </si>
  <si>
    <r>
      <rPr>
        <b/>
        <sz val="11"/>
        <color theme="1"/>
        <rFont val="Calibri"/>
        <family val="2"/>
        <scheme val="minor"/>
      </rPr>
      <t>Number of childen in cohort</t>
    </r>
    <r>
      <rPr>
        <sz val="11"/>
        <color theme="1"/>
        <rFont val="Calibri"/>
        <family val="2"/>
        <scheme val="minor"/>
      </rPr>
      <t xml:space="preserve">  
</t>
    </r>
    <r>
      <rPr>
        <sz val="10"/>
        <color theme="1"/>
        <rFont val="Calibri"/>
        <family val="2"/>
        <scheme val="minor"/>
      </rPr>
      <t>(NB this is based on data entered into columns H, I and J in 'Names and scores'. If you have not used those columns, overtype with your correct cohort figure.)</t>
    </r>
  </si>
  <si>
    <t>Click here to see overall cohort Progress scores, Confidence Intervals and Statistical Significance Indicators</t>
  </si>
  <si>
    <t>Click here to see overall cohort Attainment data</t>
  </si>
  <si>
    <t>Once you have finished entering data:</t>
  </si>
  <si>
    <t>Attainment Summary</t>
  </si>
  <si>
    <t>Grammar, Punctuation &amp; Spelling</t>
  </si>
  <si>
    <t>Example Child 3</t>
  </si>
  <si>
    <t>Click here for Progress</t>
  </si>
  <si>
    <t>Click here for Attainment</t>
  </si>
  <si>
    <t>What do we mean by progress and how can we reassure ourselves pupils are making it?</t>
  </si>
  <si>
    <t>In columns E, F and G, enter the codes for the KS1 teacher assessment that were submitted for these children in 2019. 
(Valid codes are GDS, EXS, WTS, PK4, PK3, PK2, PK1 and P-scales P4 and below.)</t>
  </si>
  <si>
    <t>Any children who did not take KS2 tests due to absence (recorded as A) - enter A in the appropriate column (column H, I, J or K).</t>
  </si>
  <si>
    <t>NB don’t forget to delete the 3 Example Children from your data.</t>
  </si>
  <si>
    <t>NB if you want to calculate attainment/progress data for a particular group of children, make a copy of this sheet and enter data onto the 'Names and scores' sheet just for that group of children.</t>
  </si>
  <si>
    <t>2023 model</t>
  </si>
  <si>
    <t>Standard Deviation Values (2023):</t>
  </si>
  <si>
    <r>
      <t xml:space="preserve">2023 KS2 test *raw scores* (or PK6, PK5 etc for children below standard of test) </t>
    </r>
    <r>
      <rPr>
        <i/>
        <sz val="9"/>
        <color theme="1"/>
        <rFont val="Calibri"/>
        <family val="2"/>
        <scheme val="minor"/>
      </rPr>
      <t>(or, if preferred, enter Scaled Scores directly into columns S, U and V)</t>
    </r>
  </si>
  <si>
    <t>ENTER DATA INTO THE CELLS BELOW</t>
  </si>
  <si>
    <t>www.hfleducation.org/school-improvement/primary/assessment</t>
  </si>
  <si>
    <t>For children who did not take tests because they were working below the standard, enter the appropriate teacher assessment code (PK6, PK5, PK4, PK3, PK2, PK1, P-scales P4 or lower).</t>
  </si>
  <si>
    <t>future estimate</t>
  </si>
  <si>
    <t xml:space="preserve">  DO NOT ENTER DATA INTO THESE COLUMNS - THEY WILL POPULATE AUTOMATICALLY.        
(* If preferred, enter Scaled Scores for Reading and Maths in columns S and U.)</t>
  </si>
  <si>
    <t>Please delete the blue text (Example Children and their data) before starting</t>
  </si>
  <si>
    <t>For KS2 reading and maths, you can either enter the children's raw scores (in columns H and I) or their scaled scores (into columns S and U)</t>
  </si>
  <si>
    <t>Enter a valid teacher assessment code for Writing in column I. (Codes: GDS, EXS, WTS, PK6, PK5, PK4 etc.)</t>
  </si>
  <si>
    <t>Don't worry about the '#DIV/0!' text that will show in some columns. When you enter valid pupil data, that text will disappear on those rows.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</si>
</sst>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0" x14ac:knownFonts="1">
    <font>
      <sz val="11"/>
      <color theme="1"/>
      <name val="Calibri"/>
      <family val="2"/>
      <scheme val="minor"/>
    </font>
    <font>
      <b/>
      <sz val="11"/>
      <color theme="1"/>
      <name val="Calibri"/>
      <family val="2"/>
      <scheme val="minor"/>
    </font>
    <font>
      <sz val="12"/>
      <color rgb="FF000000"/>
      <name val="Arial"/>
      <family val="2"/>
    </font>
    <font>
      <b/>
      <sz val="12"/>
      <color rgb="FF0D0D0D"/>
      <name val="Arial"/>
      <family val="2"/>
    </font>
    <font>
      <sz val="12"/>
      <color rgb="FF0D0D0D"/>
      <name val="Arial"/>
      <family val="2"/>
    </font>
    <font>
      <b/>
      <sz val="10"/>
      <name val="Arial"/>
      <family val="2"/>
    </font>
    <font>
      <b/>
      <sz val="9"/>
      <color theme="1"/>
      <name val="Calibri"/>
      <family val="2"/>
      <scheme val="minor"/>
    </font>
    <font>
      <b/>
      <sz val="14"/>
      <color theme="1"/>
      <name val="Calibri"/>
      <family val="2"/>
      <scheme val="minor"/>
    </font>
    <font>
      <b/>
      <sz val="10"/>
      <color theme="1"/>
      <name val="Calibri"/>
      <family val="2"/>
      <scheme val="minor"/>
    </font>
    <font>
      <sz val="9"/>
      <color theme="1"/>
      <name val="Calibri"/>
      <family val="2"/>
      <scheme val="minor"/>
    </font>
    <font>
      <sz val="10"/>
      <name val="Arial"/>
      <family val="2"/>
    </font>
    <font>
      <u/>
      <sz val="11"/>
      <color theme="10"/>
      <name val="Calibri"/>
      <family val="2"/>
      <scheme val="minor"/>
    </font>
    <font>
      <i/>
      <sz val="10"/>
      <color theme="1"/>
      <name val="Calibri"/>
      <family val="2"/>
      <scheme val="minor"/>
    </font>
    <font>
      <i/>
      <sz val="9"/>
      <color theme="1"/>
      <name val="Calibri"/>
      <family val="2"/>
      <scheme val="minor"/>
    </font>
    <font>
      <i/>
      <sz val="11"/>
      <color theme="1"/>
      <name val="Calibri"/>
      <family val="2"/>
      <scheme val="minor"/>
    </font>
    <font>
      <b/>
      <i/>
      <sz val="10"/>
      <color theme="1"/>
      <name val="Calibri"/>
      <family val="2"/>
      <scheme val="minor"/>
    </font>
    <font>
      <sz val="11"/>
      <color rgb="FF000000"/>
      <name val="Arial"/>
      <family val="2"/>
    </font>
    <font>
      <sz val="8.5"/>
      <color rgb="FF000000"/>
      <name val="Arial"/>
      <family val="2"/>
    </font>
    <font>
      <sz val="11"/>
      <name val="Calibri"/>
      <family val="2"/>
      <scheme val="minor"/>
    </font>
    <font>
      <sz val="11"/>
      <color rgb="FF0070C0"/>
      <name val="Calibri"/>
      <family val="2"/>
      <scheme val="minor"/>
    </font>
    <font>
      <sz val="11"/>
      <color theme="1"/>
      <name val="Calibri"/>
      <family val="2"/>
      <scheme val="minor"/>
    </font>
    <font>
      <b/>
      <i/>
      <sz val="16"/>
      <color theme="1"/>
      <name val="Calibri"/>
      <family val="2"/>
      <scheme val="minor"/>
    </font>
    <font>
      <sz val="8"/>
      <name val="Calibri"/>
      <family val="2"/>
      <scheme val="minor"/>
    </font>
    <font>
      <b/>
      <u/>
      <sz val="12"/>
      <color theme="10"/>
      <name val="Calibri"/>
      <family val="2"/>
      <scheme val="minor"/>
    </font>
    <font>
      <b/>
      <u/>
      <sz val="14"/>
      <color theme="10"/>
      <name val="Calibri"/>
      <family val="2"/>
      <scheme val="minor"/>
    </font>
    <font>
      <b/>
      <sz val="8"/>
      <color theme="1"/>
      <name val="Calibri"/>
      <family val="2"/>
      <scheme val="minor"/>
    </font>
    <font>
      <sz val="8"/>
      <color theme="1"/>
      <name val="Calibri"/>
      <family val="2"/>
      <scheme val="minor"/>
    </font>
    <font>
      <sz val="10"/>
      <color theme="1"/>
      <name val="Calibri"/>
      <family val="2"/>
      <scheme val="minor"/>
    </font>
    <font>
      <sz val="12"/>
      <color rgb="FF0F0F0F"/>
      <name val="Arial"/>
      <family val="2"/>
    </font>
    <font>
      <b/>
      <i/>
      <sz val="10"/>
      <color theme="4"/>
      <name val="Calibri"/>
      <family val="2"/>
      <scheme val="minor"/>
    </font>
  </fonts>
  <fills count="12">
    <fill>
      <patternFill patternType="none"/>
    </fill>
    <fill>
      <patternFill patternType="gray125"/>
    </fill>
    <fill>
      <patternFill patternType="solid">
        <fgColor rgb="FFCFDCE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2" tint="-9.9978637043366805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rgb="FF000000"/>
      </left>
      <right style="thick">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bottom style="thick">
        <color rgb="FF000000"/>
      </bottom>
      <diagonal/>
    </border>
    <border>
      <left/>
      <right style="thick">
        <color rgb="FF000000"/>
      </right>
      <top/>
      <bottom style="thick">
        <color rgb="FF000000"/>
      </bottom>
      <diagonal/>
    </border>
    <border>
      <left style="medium">
        <color rgb="FF000000"/>
      </left>
      <right style="thick">
        <color rgb="FF000000"/>
      </right>
      <top style="thick">
        <color rgb="FF000000"/>
      </top>
      <bottom style="thick">
        <color rgb="FF000000"/>
      </bottom>
      <diagonal/>
    </border>
    <border>
      <left style="medium">
        <color rgb="FF000000"/>
      </left>
      <right style="thick">
        <color rgb="FF000000"/>
      </right>
      <top/>
      <bottom style="thick">
        <color rgb="FF000000"/>
      </bottom>
      <diagonal/>
    </border>
    <border>
      <left style="thin">
        <color indexed="64"/>
      </left>
      <right style="thin">
        <color indexed="64"/>
      </right>
      <top style="thin">
        <color indexed="64"/>
      </top>
      <bottom/>
      <diagonal/>
    </border>
    <border>
      <left style="medium">
        <color rgb="FF000000"/>
      </left>
      <right style="thick">
        <color rgb="FF000000"/>
      </right>
      <top style="medium">
        <color rgb="FF000000"/>
      </top>
      <bottom style="medium">
        <color rgb="FF000000"/>
      </bottom>
      <diagonal/>
    </border>
    <border>
      <left style="medium">
        <color rgb="FF000000"/>
      </left>
      <right style="thick">
        <color rgb="FF000000"/>
      </right>
      <top/>
      <bottom style="medium">
        <color rgb="FF000000"/>
      </bottom>
      <diagonal/>
    </border>
    <border>
      <left style="medium">
        <color rgb="FF000000"/>
      </left>
      <right style="thick">
        <color rgb="FF000000"/>
      </right>
      <top style="thick">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0" fillId="0" borderId="0"/>
    <xf numFmtId="0" fontId="11" fillId="0" borderId="0" applyNumberFormat="0" applyFill="0" applyBorder="0" applyAlignment="0" applyProtection="0"/>
    <xf numFmtId="9" fontId="20" fillId="0" borderId="0" applyFont="0" applyFill="0" applyBorder="0" applyAlignment="0" applyProtection="0"/>
  </cellStyleXfs>
  <cellXfs count="176">
    <xf numFmtId="0" fontId="0" fillId="0" borderId="0" xfId="0"/>
    <xf numFmtId="0" fontId="1" fillId="0" borderId="0" xfId="0" applyFont="1"/>
    <xf numFmtId="0" fontId="0" fillId="0" borderId="5" xfId="0" applyBorder="1"/>
    <xf numFmtId="0" fontId="0" fillId="0" borderId="10" xfId="0" applyBorder="1"/>
    <xf numFmtId="0" fontId="0" fillId="0" borderId="0" xfId="0" applyAlignment="1">
      <alignment horizontal="center"/>
    </xf>
    <xf numFmtId="0" fontId="0" fillId="0" borderId="5" xfId="0" applyBorder="1" applyAlignment="1">
      <alignment horizontal="center" vertical="center"/>
    </xf>
    <xf numFmtId="0" fontId="0" fillId="0" borderId="0" xfId="0" applyAlignment="1">
      <alignment horizontal="right"/>
    </xf>
    <xf numFmtId="2" fontId="10" fillId="0" borderId="0" xfId="1" applyNumberFormat="1"/>
    <xf numFmtId="0" fontId="10" fillId="0" borderId="0" xfId="1"/>
    <xf numFmtId="2" fontId="0" fillId="0" borderId="0" xfId="0" applyNumberFormat="1"/>
    <xf numFmtId="0" fontId="0" fillId="5" borderId="0" xfId="0" applyFill="1"/>
    <xf numFmtId="0" fontId="14" fillId="0" borderId="0" xfId="0" applyFont="1"/>
    <xf numFmtId="0" fontId="1"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pplyProtection="1">
      <alignment horizontal="center" vertical="center"/>
      <protection locked="0"/>
    </xf>
    <xf numFmtId="0" fontId="0" fillId="0" borderId="5" xfId="0"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0" xfId="0" applyFont="1" applyProtection="1">
      <protection locked="0"/>
    </xf>
    <xf numFmtId="0" fontId="0" fillId="0" borderId="5" xfId="0" applyBorder="1" applyProtection="1">
      <protection locked="0"/>
    </xf>
    <xf numFmtId="0" fontId="0" fillId="0" borderId="0" xfId="0" applyProtection="1">
      <protection locked="0"/>
    </xf>
    <xf numFmtId="0" fontId="11" fillId="0" borderId="0" xfId="2" applyProtection="1"/>
    <xf numFmtId="0" fontId="1" fillId="3" borderId="0" xfId="0" applyFont="1" applyFill="1" applyAlignment="1">
      <alignment horizontal="center" vertical="center"/>
    </xf>
    <xf numFmtId="0" fontId="29" fillId="10" borderId="0" xfId="0" applyFont="1" applyFill="1" applyAlignment="1">
      <alignment wrapText="1"/>
    </xf>
    <xf numFmtId="0" fontId="6" fillId="0" borderId="0" xfId="0" applyFont="1" applyAlignment="1">
      <alignment horizontal="center" wrapText="1"/>
    </xf>
    <xf numFmtId="0" fontId="1" fillId="0" borderId="8" xfId="0" applyFont="1" applyBorder="1"/>
    <xf numFmtId="0" fontId="13" fillId="0" borderId="8" xfId="0" applyFont="1" applyBorder="1" applyAlignment="1">
      <alignment vertical="top"/>
    </xf>
    <xf numFmtId="0" fontId="1" fillId="0" borderId="7" xfId="0" applyFont="1" applyBorder="1" applyAlignment="1">
      <alignment vertical="top"/>
    </xf>
    <xf numFmtId="0" fontId="1" fillId="0" borderId="8" xfId="0" applyFont="1" applyBorder="1" applyAlignment="1">
      <alignment vertical="top"/>
    </xf>
    <xf numFmtId="0" fontId="1" fillId="3" borderId="1" xfId="0" applyFont="1" applyFill="1" applyBorder="1" applyAlignment="1">
      <alignment horizontal="center" vertical="center"/>
    </xf>
    <xf numFmtId="0" fontId="1" fillId="3" borderId="1" xfId="0" applyFont="1" applyFill="1" applyBorder="1" applyAlignment="1">
      <alignment horizontal="center" wrapText="1"/>
    </xf>
    <xf numFmtId="0" fontId="1" fillId="3" borderId="8" xfId="0" applyFont="1" applyFill="1" applyBorder="1" applyAlignment="1">
      <alignment horizontal="center" vertical="center" wrapText="1"/>
    </xf>
    <xf numFmtId="0" fontId="18" fillId="0" borderId="5" xfId="0" applyFont="1" applyBorder="1" applyAlignment="1">
      <alignment horizontal="center" vertical="center"/>
    </xf>
    <xf numFmtId="0" fontId="0" fillId="0" borderId="16" xfId="0"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26" fillId="0" borderId="5" xfId="0" applyFont="1" applyBorder="1" applyAlignment="1">
      <alignment horizontal="center" vertical="center"/>
    </xf>
    <xf numFmtId="0" fontId="0" fillId="9" borderId="0" xfId="0" applyFill="1" applyProtection="1">
      <protection locked="0"/>
    </xf>
    <xf numFmtId="164" fontId="1" fillId="0" borderId="1" xfId="3" applyNumberFormat="1" applyFont="1" applyBorder="1" applyAlignment="1" applyProtection="1">
      <alignment horizontal="center" vertical="center"/>
    </xf>
    <xf numFmtId="1" fontId="0" fillId="0" borderId="0" xfId="0" applyNumberFormat="1" applyAlignment="1">
      <alignment horizontal="center" vertical="center"/>
    </xf>
    <xf numFmtId="0" fontId="19" fillId="0" borderId="0" xfId="0" applyFont="1" applyAlignment="1" applyProtection="1">
      <alignment horizontal="center"/>
      <protection locked="0"/>
    </xf>
    <xf numFmtId="0" fontId="11" fillId="0" borderId="0" xfId="2" applyBorder="1" applyAlignment="1" applyProtection="1">
      <alignment horizontal="center" wrapText="1"/>
    </xf>
    <xf numFmtId="0" fontId="7" fillId="0" borderId="29" xfId="0"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0" xfId="0" applyAlignment="1">
      <alignment vertical="top" wrapText="1"/>
    </xf>
    <xf numFmtId="0" fontId="0" fillId="0" borderId="1" xfId="0" applyBorder="1" applyAlignment="1">
      <alignment horizontal="center" vertical="center"/>
    </xf>
    <xf numFmtId="0" fontId="0" fillId="11" borderId="1" xfId="0" applyFill="1" applyBorder="1" applyAlignment="1">
      <alignment horizontal="center" vertical="center"/>
    </xf>
    <xf numFmtId="165" fontId="1" fillId="0" borderId="1" xfId="0" applyNumberFormat="1" applyFont="1" applyBorder="1" applyAlignment="1">
      <alignment horizontal="center" vertical="center"/>
    </xf>
    <xf numFmtId="0" fontId="0" fillId="0" borderId="17" xfId="0" applyBorder="1"/>
    <xf numFmtId="0" fontId="0" fillId="0" borderId="18" xfId="0" applyBorder="1"/>
    <xf numFmtId="2" fontId="1" fillId="0" borderId="1" xfId="0" applyNumberFormat="1" applyFont="1" applyBorder="1" applyAlignment="1">
      <alignment horizontal="center"/>
    </xf>
    <xf numFmtId="2" fontId="9" fillId="0" borderId="1" xfId="0" applyNumberFormat="1" applyFont="1" applyBorder="1" applyAlignment="1">
      <alignment horizontal="center"/>
    </xf>
    <xf numFmtId="0" fontId="9" fillId="0" borderId="0" xfId="0" applyFont="1"/>
    <xf numFmtId="2" fontId="9" fillId="0" borderId="0" xfId="0" applyNumberFormat="1" applyFont="1" applyAlignment="1">
      <alignment horizontal="center"/>
    </xf>
    <xf numFmtId="0" fontId="1" fillId="0" borderId="0" xfId="0" applyFont="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1" fillId="9" borderId="0" xfId="0" applyFont="1" applyFill="1" applyAlignment="1">
      <alignment horizontal="center" vertical="center" wrapText="1"/>
    </xf>
    <xf numFmtId="0" fontId="2" fillId="0" borderId="5" xfId="0" applyFont="1" applyBorder="1" applyAlignment="1">
      <alignment vertical="center" wrapText="1"/>
    </xf>
    <xf numFmtId="0" fontId="1" fillId="0" borderId="10" xfId="0" applyFont="1" applyBorder="1" applyAlignment="1">
      <alignment horizontal="center" vertical="center"/>
    </xf>
    <xf numFmtId="0" fontId="2" fillId="0" borderId="10" xfId="0" applyFont="1" applyBorder="1" applyAlignment="1">
      <alignment horizontal="center" vertical="center" wrapText="1"/>
    </xf>
    <xf numFmtId="0" fontId="28" fillId="0" borderId="12" xfId="0" applyFont="1" applyBorder="1" applyAlignment="1">
      <alignment horizontal="left" vertical="center" wrapText="1" indent="1"/>
    </xf>
    <xf numFmtId="2" fontId="12" fillId="0" borderId="0" xfId="0" applyNumberFormat="1" applyFont="1"/>
    <xf numFmtId="0" fontId="28" fillId="0" borderId="14" xfId="0" applyFont="1" applyBorder="1" applyAlignment="1">
      <alignment horizontal="left" vertical="center" wrapText="1" indent="1"/>
    </xf>
    <xf numFmtId="0" fontId="2" fillId="0" borderId="7" xfId="0" applyFont="1" applyBorder="1" applyAlignment="1">
      <alignment vertical="center" wrapText="1"/>
    </xf>
    <xf numFmtId="0" fontId="1" fillId="0" borderId="11" xfId="0" applyFont="1" applyBorder="1" applyAlignment="1">
      <alignment horizontal="center" vertical="center"/>
    </xf>
    <xf numFmtId="0" fontId="5" fillId="0" borderId="0" xfId="0" applyFont="1"/>
    <xf numFmtId="0" fontId="0" fillId="3" borderId="0" xfId="0" applyFill="1" applyAlignment="1">
      <alignment horizontal="center"/>
    </xf>
    <xf numFmtId="0" fontId="0" fillId="3" borderId="0" xfId="0" applyFill="1"/>
    <xf numFmtId="0" fontId="0" fillId="6" borderId="0" xfId="0" applyFill="1" applyAlignment="1">
      <alignment vertical="center"/>
    </xf>
    <xf numFmtId="0" fontId="0" fillId="6" borderId="0" xfId="0" applyFill="1"/>
    <xf numFmtId="0" fontId="3" fillId="2" borderId="12" xfId="0" applyFont="1" applyFill="1" applyBorder="1" applyAlignment="1">
      <alignment horizontal="justify" vertical="center" wrapText="1"/>
    </xf>
    <xf numFmtId="0" fontId="3" fillId="2" borderId="13"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164" fontId="0" fillId="0" borderId="0" xfId="0" applyNumberFormat="1"/>
    <xf numFmtId="0" fontId="2" fillId="0" borderId="19"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8" xfId="0" applyFont="1" applyBorder="1" applyAlignment="1">
      <alignment horizontal="center" vertical="center" wrapText="1"/>
    </xf>
    <xf numFmtId="164" fontId="0" fillId="3" borderId="0" xfId="0" applyNumberFormat="1" applyFill="1"/>
    <xf numFmtId="164" fontId="0" fillId="6" borderId="0" xfId="0" applyNumberFormat="1" applyFill="1"/>
    <xf numFmtId="0" fontId="17" fillId="0" borderId="23"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1" xfId="0" applyFont="1" applyBorder="1" applyAlignment="1">
      <alignment horizontal="center" vertical="center" wrapText="1"/>
    </xf>
    <xf numFmtId="164" fontId="0" fillId="0" borderId="0" xfId="3" applyNumberFormat="1" applyFont="1" applyProtection="1"/>
    <xf numFmtId="0" fontId="2" fillId="0" borderId="22" xfId="0" applyFont="1" applyBorder="1" applyAlignment="1">
      <alignment horizontal="center" vertical="center" wrapText="1"/>
    </xf>
    <xf numFmtId="0" fontId="2" fillId="0" borderId="20" xfId="0" applyFont="1" applyBorder="1" applyAlignment="1">
      <alignment horizontal="center" vertical="center" wrapText="1"/>
    </xf>
    <xf numFmtId="164" fontId="0" fillId="3" borderId="0" xfId="3" applyNumberFormat="1" applyFont="1" applyFill="1" applyProtection="1"/>
    <xf numFmtId="164" fontId="0" fillId="6" borderId="0" xfId="3" applyNumberFormat="1" applyFont="1" applyFill="1" applyProtection="1"/>
    <xf numFmtId="0" fontId="1" fillId="9" borderId="0" xfId="0" applyFont="1" applyFill="1"/>
    <xf numFmtId="0" fontId="0" fillId="0" borderId="0" xfId="0" quotePrefix="1"/>
    <xf numFmtId="0" fontId="0" fillId="0" borderId="16" xfId="0" applyBorder="1"/>
    <xf numFmtId="46" fontId="0" fillId="0" borderId="0" xfId="0" applyNumberFormat="1"/>
    <xf numFmtId="0" fontId="0" fillId="0" borderId="6" xfId="0" applyBorder="1"/>
    <xf numFmtId="0" fontId="0" fillId="0" borderId="7" xfId="0" applyBorder="1"/>
    <xf numFmtId="0" fontId="0" fillId="0" borderId="8" xfId="0" applyBorder="1"/>
    <xf numFmtId="0" fontId="0" fillId="0" borderId="9" xfId="0" applyBorder="1"/>
    <xf numFmtId="0" fontId="0" fillId="0" borderId="0" xfId="0" applyAlignment="1">
      <alignment horizontal="left" vertical="top" wrapText="1"/>
    </xf>
    <xf numFmtId="0" fontId="0" fillId="0" borderId="0" xfId="0" applyAlignment="1">
      <alignment horizontal="left" vertical="top"/>
    </xf>
    <xf numFmtId="0" fontId="11" fillId="0" borderId="0" xfId="2" applyAlignment="1" applyProtection="1">
      <alignment horizontal="left"/>
    </xf>
    <xf numFmtId="0" fontId="0" fillId="0" borderId="0" xfId="0" applyAlignment="1">
      <alignment horizontal="left"/>
    </xf>
    <xf numFmtId="0" fontId="0" fillId="0" borderId="0" xfId="0" applyAlignment="1">
      <alignment horizontal="left" vertical="top" wrapText="1"/>
    </xf>
    <xf numFmtId="0" fontId="23" fillId="0" borderId="0" xfId="2" applyFont="1" applyAlignment="1" applyProtection="1">
      <alignment horizontal="left" vertical="top"/>
    </xf>
    <xf numFmtId="0" fontId="24" fillId="7" borderId="0" xfId="2" applyFont="1" applyFill="1" applyAlignment="1" applyProtection="1">
      <alignment horizontal="left"/>
    </xf>
    <xf numFmtId="0" fontId="0" fillId="0" borderId="0" xfId="0" applyAlignment="1">
      <alignment wrapText="1"/>
    </xf>
    <xf numFmtId="0" fontId="11" fillId="0" borderId="30" xfId="2" applyBorder="1" applyAlignment="1" applyProtection="1">
      <alignment horizontal="center" wrapText="1"/>
    </xf>
    <xf numFmtId="0" fontId="11" fillId="0" borderId="31" xfId="2" applyBorder="1" applyAlignment="1" applyProtection="1">
      <alignment horizontal="center" wrapText="1"/>
    </xf>
    <xf numFmtId="0" fontId="11" fillId="0" borderId="32" xfId="2" applyBorder="1" applyAlignment="1" applyProtection="1">
      <alignment horizontal="center" wrapText="1"/>
    </xf>
    <xf numFmtId="0" fontId="11" fillId="0" borderId="33" xfId="2" applyBorder="1" applyAlignment="1" applyProtection="1">
      <alignment horizontal="center" wrapText="1"/>
    </xf>
    <xf numFmtId="0" fontId="11" fillId="0" borderId="34" xfId="2" applyBorder="1" applyAlignment="1" applyProtection="1">
      <alignment horizontal="center" wrapText="1"/>
    </xf>
    <xf numFmtId="0" fontId="11" fillId="0" borderId="35" xfId="2" applyBorder="1" applyAlignment="1" applyProtection="1">
      <alignment horizontal="center" wrapText="1"/>
    </xf>
    <xf numFmtId="0" fontId="11" fillId="0" borderId="36" xfId="2" applyBorder="1" applyAlignment="1" applyProtection="1">
      <alignment horizontal="center" wrapText="1"/>
    </xf>
    <xf numFmtId="0" fontId="11" fillId="0" borderId="0" xfId="2" applyBorder="1" applyAlignment="1" applyProtection="1">
      <alignment horizontal="center" wrapText="1"/>
    </xf>
    <xf numFmtId="0" fontId="11" fillId="0" borderId="37" xfId="2" applyBorder="1" applyAlignment="1" applyProtection="1">
      <alignment horizontal="center" wrapText="1"/>
    </xf>
    <xf numFmtId="0" fontId="11" fillId="7" borderId="0" xfId="2" applyFill="1" applyAlignment="1" applyProtection="1">
      <alignment horizontal="center" vertical="center"/>
    </xf>
    <xf numFmtId="0" fontId="1" fillId="3" borderId="0" xfId="0" applyFont="1" applyFill="1" applyAlignment="1">
      <alignment horizontal="center" vertical="center"/>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12" fillId="0" borderId="0" xfId="0" applyFont="1" applyAlignment="1">
      <alignment horizontal="center"/>
    </xf>
    <xf numFmtId="0" fontId="12" fillId="0" borderId="6" xfId="0" applyFont="1" applyBorder="1" applyAlignment="1">
      <alignment horizontal="center"/>
    </xf>
    <xf numFmtId="0" fontId="6" fillId="0" borderId="5" xfId="0" applyFont="1" applyBorder="1" applyAlignment="1">
      <alignment horizontal="center" wrapText="1"/>
    </xf>
    <xf numFmtId="0" fontId="6" fillId="0" borderId="0" xfId="0" applyFont="1" applyAlignment="1">
      <alignment horizontal="center" wrapText="1"/>
    </xf>
    <xf numFmtId="0" fontId="6" fillId="0" borderId="6" xfId="0" applyFont="1" applyBorder="1" applyAlignment="1">
      <alignment horizontal="center" wrapText="1"/>
    </xf>
    <xf numFmtId="0" fontId="11" fillId="0" borderId="16" xfId="2" applyBorder="1" applyAlignment="1" applyProtection="1">
      <alignment horizontal="center" wrapText="1"/>
    </xf>
    <xf numFmtId="0" fontId="11" fillId="0" borderId="18" xfId="2" applyBorder="1" applyAlignment="1" applyProtection="1">
      <alignment horizontal="center" wrapText="1"/>
    </xf>
    <xf numFmtId="0" fontId="11" fillId="0" borderId="7" xfId="2" applyBorder="1" applyAlignment="1" applyProtection="1">
      <alignment horizontal="center" wrapText="1"/>
    </xf>
    <xf numFmtId="0" fontId="11" fillId="0" borderId="9" xfId="2" applyBorder="1" applyAlignment="1" applyProtection="1">
      <alignment horizontal="center" wrapText="1"/>
    </xf>
    <xf numFmtId="0" fontId="11" fillId="0" borderId="1" xfId="2" applyBorder="1" applyAlignment="1" applyProtection="1">
      <alignment horizont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9" fillId="0" borderId="0" xfId="0" applyFont="1" applyAlignment="1">
      <alignment horizontal="right"/>
    </xf>
    <xf numFmtId="0" fontId="0" fillId="0" borderId="0" xfId="0" applyAlignment="1">
      <alignment horizontal="right"/>
    </xf>
    <xf numFmtId="0" fontId="0" fillId="0" borderId="5" xfId="0" applyBorder="1" applyAlignment="1">
      <alignment horizontal="right"/>
    </xf>
    <xf numFmtId="0" fontId="9" fillId="0" borderId="7" xfId="0" applyFont="1" applyBorder="1" applyAlignment="1">
      <alignment horizontal="right"/>
    </xf>
    <xf numFmtId="0" fontId="9" fillId="0" borderId="8" xfId="0" applyFont="1" applyBorder="1" applyAlignment="1">
      <alignment horizontal="right"/>
    </xf>
    <xf numFmtId="0" fontId="1" fillId="4" borderId="5" xfId="0" applyFont="1" applyFill="1" applyBorder="1" applyAlignment="1" applyProtection="1">
      <alignment horizontal="left" vertical="center" wrapText="1"/>
    </xf>
    <xf numFmtId="0" fontId="1" fillId="4" borderId="0" xfId="0" applyFont="1" applyFill="1" applyAlignment="1" applyProtection="1">
      <alignment horizontal="left" vertical="center" wrapText="1"/>
    </xf>
    <xf numFmtId="0" fontId="1" fillId="4" borderId="6" xfId="0" applyFont="1" applyFill="1" applyBorder="1" applyAlignment="1" applyProtection="1">
      <alignment horizontal="left" vertical="center" wrapText="1"/>
    </xf>
    <xf numFmtId="0" fontId="1" fillId="0" borderId="5" xfId="0" applyFont="1" applyBorder="1" applyAlignment="1" applyProtection="1">
      <alignment vertical="center"/>
    </xf>
    <xf numFmtId="0" fontId="1" fillId="0" borderId="0" xfId="0" applyFont="1" applyAlignment="1" applyProtection="1">
      <alignment vertical="center"/>
    </xf>
    <xf numFmtId="0" fontId="1" fillId="0" borderId="0" xfId="0" applyFont="1" applyProtection="1"/>
    <xf numFmtId="0" fontId="6"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0" xfId="0" applyFont="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7"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8" xfId="0" applyFont="1" applyBorder="1" applyProtection="1"/>
    <xf numFmtId="0" fontId="6" fillId="0" borderId="11" xfId="0" applyFont="1" applyBorder="1" applyAlignment="1" applyProtection="1">
      <alignment horizontal="center" vertical="center" wrapText="1"/>
    </xf>
    <xf numFmtId="0" fontId="1" fillId="3" borderId="7" xfId="0" applyFont="1" applyFill="1" applyBorder="1" applyAlignment="1" applyProtection="1">
      <alignment horizontal="center" vertical="center"/>
    </xf>
    <xf numFmtId="0" fontId="1" fillId="3" borderId="8" xfId="0" applyFont="1" applyFill="1" applyBorder="1" applyAlignment="1" applyProtection="1">
      <alignment horizontal="center" vertical="center"/>
    </xf>
    <xf numFmtId="0" fontId="25" fillId="8" borderId="5" xfId="0" applyFont="1" applyFill="1" applyBorder="1" applyAlignment="1" applyProtection="1">
      <alignment horizontal="center" vertical="center" wrapText="1"/>
    </xf>
    <xf numFmtId="0" fontId="25" fillId="8" borderId="0" xfId="0" applyFont="1" applyFill="1" applyAlignment="1" applyProtection="1">
      <alignment horizontal="center" vertical="center" wrapText="1"/>
    </xf>
    <xf numFmtId="0" fontId="25" fillId="8" borderId="6" xfId="0" applyFont="1" applyFill="1" applyBorder="1" applyAlignment="1" applyProtection="1">
      <alignment horizontal="center" vertical="center" wrapText="1"/>
    </xf>
    <xf numFmtId="0" fontId="1" fillId="8" borderId="5" xfId="0" applyFont="1" applyFill="1" applyBorder="1" applyAlignment="1" applyProtection="1">
      <alignment horizontal="center" vertical="center" wrapText="1"/>
    </xf>
    <xf numFmtId="0" fontId="1" fillId="8" borderId="0" xfId="0" applyFont="1" applyFill="1" applyAlignment="1" applyProtection="1">
      <alignment horizontal="center" vertical="center" wrapText="1"/>
    </xf>
    <xf numFmtId="0" fontId="1" fillId="8" borderId="6" xfId="0" applyFont="1" applyFill="1" applyBorder="1" applyAlignment="1" applyProtection="1">
      <alignment horizontal="center" vertical="center" wrapText="1"/>
    </xf>
    <xf numFmtId="0" fontId="0" fillId="0" borderId="5" xfId="0" applyBorder="1" applyProtection="1"/>
    <xf numFmtId="0" fontId="25" fillId="0" borderId="7" xfId="0" applyFont="1" applyBorder="1" applyAlignment="1" applyProtection="1">
      <alignment horizontal="center" vertical="center"/>
    </xf>
    <xf numFmtId="0" fontId="25"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0" fontId="18" fillId="0" borderId="0" xfId="2" applyFont="1" applyBorder="1" applyAlignment="1" applyProtection="1">
      <alignment horizontal="center" wrapText="1"/>
    </xf>
    <xf numFmtId="0" fontId="7" fillId="0" borderId="38" xfId="0" applyFont="1" applyBorder="1" applyAlignment="1">
      <alignment horizontal="center"/>
    </xf>
    <xf numFmtId="0" fontId="7" fillId="0" borderId="39" xfId="0" applyFont="1" applyBorder="1" applyAlignment="1">
      <alignment horizontal="center"/>
    </xf>
    <xf numFmtId="0" fontId="7" fillId="0" borderId="40" xfId="0" applyFont="1" applyBorder="1" applyAlignment="1">
      <alignment horizontal="center"/>
    </xf>
  </cellXfs>
  <cellStyles count="4">
    <cellStyle name="Hyperlink" xfId="2" builtinId="8"/>
    <cellStyle name="Normal" xfId="0" builtinId="0"/>
    <cellStyle name="Normal 2" xfId="1" xr:uid="{00000000-0005-0000-0000-000002000000}"/>
    <cellStyle name="Percent" xfId="3" builtinId="5"/>
  </cellStyles>
  <dxfs count="7">
    <dxf>
      <font>
        <color auto="1"/>
      </font>
      <fill>
        <patternFill>
          <bgColor rgb="FFFFFF00"/>
        </patternFill>
      </fill>
    </dxf>
    <dxf>
      <fill>
        <patternFill>
          <bgColor rgb="FF92D050"/>
        </patternFill>
      </fill>
    </dxf>
    <dxf>
      <font>
        <color theme="1"/>
      </font>
      <fill>
        <patternFill>
          <bgColor rgb="FFFF0000"/>
        </patternFill>
      </fill>
    </dxf>
    <dxf>
      <fill>
        <patternFill>
          <bgColor rgb="FFFF0000"/>
        </patternFill>
      </fill>
    </dxf>
    <dxf>
      <fill>
        <patternFill>
          <bgColor rgb="FF92D050"/>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104775</xdr:colOff>
      <xdr:row>2</xdr:row>
      <xdr:rowOff>114300</xdr:rowOff>
    </xdr:from>
    <xdr:to>
      <xdr:col>13</xdr:col>
      <xdr:colOff>114130</xdr:colOff>
      <xdr:row>12</xdr:row>
      <xdr:rowOff>85725</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rotWithShape="1">
        <a:blip xmlns:r="http://schemas.openxmlformats.org/officeDocument/2006/relationships" r:embed="rId1"/>
        <a:srcRect l="21819" t="23441" r="27297" b="40096"/>
        <a:stretch/>
      </xdr:blipFill>
      <xdr:spPr>
        <a:xfrm>
          <a:off x="2543175" y="495300"/>
          <a:ext cx="4657555" cy="1876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hfleducation.org/school-improvement/primary/assessment" TargetMode="External"/><Relationship Id="rId2" Type="http://schemas.openxmlformats.org/officeDocument/2006/relationships/hyperlink" Target="https://www.hfleducation.org/blog/what-do-we-mean-progress-and-how-can-we-reassure-ourselves-pupils-are-making-it" TargetMode="External"/><Relationship Id="rId1" Type="http://schemas.openxmlformats.org/officeDocument/2006/relationships/hyperlink" Target="mailto:ben.fuller@hfleducation.org"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B2EF2-55AB-4BA3-8793-73CE8CCEB0F1}">
  <dimension ref="A1:O24"/>
  <sheetViews>
    <sheetView tabSelected="1" workbookViewId="0">
      <selection sqref="A1:C1"/>
    </sheetView>
  </sheetViews>
  <sheetFormatPr defaultRowHeight="14.5" x14ac:dyDescent="0.35"/>
  <sheetData>
    <row r="1" spans="1:15" ht="19" thickBot="1" x14ac:dyDescent="0.5">
      <c r="A1" s="173" t="s">
        <v>71</v>
      </c>
      <c r="B1" s="174"/>
      <c r="C1" s="175"/>
    </row>
    <row r="2" spans="1:15" ht="9" customHeight="1" x14ac:dyDescent="0.35"/>
    <row r="3" spans="1:15" ht="15.5" x14ac:dyDescent="0.35">
      <c r="A3" s="112" t="s">
        <v>73</v>
      </c>
      <c r="B3" s="112"/>
      <c r="C3" s="112"/>
      <c r="D3" s="112"/>
      <c r="E3" s="112"/>
      <c r="F3" s="112"/>
      <c r="G3" s="112"/>
      <c r="H3" s="112"/>
      <c r="I3" s="112"/>
      <c r="J3" s="112"/>
      <c r="K3" s="112"/>
      <c r="L3" s="112"/>
      <c r="M3" s="112"/>
      <c r="N3" s="112"/>
    </row>
    <row r="4" spans="1:15" ht="18" customHeight="1" x14ac:dyDescent="0.35">
      <c r="A4" t="s">
        <v>126</v>
      </c>
    </row>
    <row r="5" spans="1:15" ht="19.5" customHeight="1" x14ac:dyDescent="0.35">
      <c r="A5" t="s">
        <v>122</v>
      </c>
    </row>
    <row r="6" spans="1:15" ht="20" customHeight="1" x14ac:dyDescent="0.35">
      <c r="A6" t="s">
        <v>114</v>
      </c>
    </row>
    <row r="7" spans="1:15" ht="20" customHeight="1" x14ac:dyDescent="0.35">
      <c r="A7" t="s">
        <v>127</v>
      </c>
    </row>
    <row r="8" spans="1:15" ht="38.5" customHeight="1" x14ac:dyDescent="0.35">
      <c r="A8" s="114" t="s">
        <v>113</v>
      </c>
      <c r="B8" s="114"/>
      <c r="C8" s="114"/>
      <c r="D8" s="114"/>
      <c r="E8" s="114"/>
      <c r="F8" s="114"/>
      <c r="G8" s="114"/>
      <c r="H8" s="114"/>
      <c r="I8" s="114"/>
      <c r="J8" s="114"/>
      <c r="K8" s="114"/>
      <c r="L8" s="114"/>
      <c r="M8" s="114"/>
      <c r="N8" s="114"/>
      <c r="O8" s="114"/>
    </row>
    <row r="9" spans="1:15" ht="19.5" customHeight="1" x14ac:dyDescent="0.35">
      <c r="A9" t="s">
        <v>128</v>
      </c>
    </row>
    <row r="10" spans="1:15" ht="21" customHeight="1" x14ac:dyDescent="0.35">
      <c r="A10" t="s">
        <v>115</v>
      </c>
    </row>
    <row r="11" spans="1:15" ht="19" customHeight="1" x14ac:dyDescent="0.45">
      <c r="A11" s="113" t="s">
        <v>80</v>
      </c>
      <c r="B11" s="113"/>
      <c r="C11" s="113"/>
    </row>
    <row r="13" spans="1:15" x14ac:dyDescent="0.35">
      <c r="A13" s="109" t="s">
        <v>74</v>
      </c>
      <c r="B13" s="109"/>
      <c r="C13" s="109"/>
      <c r="D13" s="109"/>
      <c r="E13" s="109"/>
      <c r="F13" s="109"/>
      <c r="G13" s="109"/>
      <c r="H13" s="109"/>
      <c r="I13" s="109"/>
      <c r="J13" s="109"/>
    </row>
    <row r="14" spans="1:15" x14ac:dyDescent="0.35">
      <c r="A14" s="111" t="s">
        <v>75</v>
      </c>
      <c r="B14" s="111"/>
      <c r="C14" s="111"/>
      <c r="D14" s="111"/>
      <c r="E14" s="111"/>
      <c r="F14" s="111"/>
      <c r="G14" s="111"/>
      <c r="H14" s="111"/>
      <c r="I14" s="111"/>
      <c r="J14" s="111"/>
      <c r="K14" s="111"/>
      <c r="L14" s="111"/>
      <c r="M14" s="111"/>
      <c r="N14" s="111"/>
    </row>
    <row r="15" spans="1:15" x14ac:dyDescent="0.35">
      <c r="A15" s="111"/>
      <c r="B15" s="111"/>
      <c r="C15" s="111"/>
      <c r="D15" s="111"/>
      <c r="E15" s="111"/>
      <c r="F15" s="111"/>
      <c r="G15" s="111"/>
      <c r="H15" s="111"/>
      <c r="I15" s="111"/>
      <c r="J15" s="111"/>
      <c r="K15" s="111"/>
      <c r="L15" s="111"/>
      <c r="M15" s="111"/>
      <c r="N15" s="111"/>
    </row>
    <row r="16" spans="1:15" ht="9.5" customHeight="1" x14ac:dyDescent="0.35">
      <c r="A16" s="107"/>
      <c r="B16" s="107"/>
      <c r="C16" s="107"/>
      <c r="D16" s="107"/>
      <c r="E16" s="107"/>
      <c r="F16" s="107"/>
      <c r="G16" s="107"/>
      <c r="H16" s="107"/>
      <c r="I16" s="107"/>
      <c r="J16" s="107"/>
      <c r="K16" s="107"/>
      <c r="L16" s="107"/>
      <c r="M16" s="107"/>
      <c r="N16" s="107"/>
    </row>
    <row r="17" spans="1:14" x14ac:dyDescent="0.35">
      <c r="A17" s="108" t="s">
        <v>79</v>
      </c>
      <c r="B17" s="107"/>
      <c r="C17" s="107"/>
      <c r="D17" s="107"/>
      <c r="E17" s="107"/>
      <c r="F17" s="107"/>
      <c r="G17" s="107"/>
      <c r="H17" s="107"/>
      <c r="I17" s="107"/>
      <c r="J17" s="107"/>
      <c r="K17" s="107"/>
      <c r="L17" s="107"/>
      <c r="M17" s="107"/>
      <c r="N17" s="107"/>
    </row>
    <row r="18" spans="1:14" ht="9" customHeight="1" x14ac:dyDescent="0.35"/>
    <row r="19" spans="1:14" x14ac:dyDescent="0.35">
      <c r="A19" t="s">
        <v>82</v>
      </c>
    </row>
    <row r="20" spans="1:14" x14ac:dyDescent="0.35">
      <c r="A20" s="1" t="s">
        <v>76</v>
      </c>
    </row>
    <row r="21" spans="1:14" x14ac:dyDescent="0.35">
      <c r="A21" s="23" t="s">
        <v>77</v>
      </c>
      <c r="E21" s="109" t="s">
        <v>121</v>
      </c>
      <c r="F21" s="110"/>
      <c r="G21" s="110"/>
      <c r="H21" s="110"/>
      <c r="I21" s="110"/>
      <c r="J21" s="110"/>
      <c r="K21" s="110"/>
      <c r="L21" s="110"/>
    </row>
    <row r="22" spans="1:14" ht="20" customHeight="1" x14ac:dyDescent="0.35">
      <c r="A22" t="s">
        <v>94</v>
      </c>
    </row>
    <row r="23" spans="1:14" x14ac:dyDescent="0.35">
      <c r="A23" s="23" t="s">
        <v>112</v>
      </c>
    </row>
    <row r="24" spans="1:14" x14ac:dyDescent="0.35">
      <c r="A24" s="23"/>
    </row>
  </sheetData>
  <sheetProtection algorithmName="SHA-512" hashValue="lktfTlmVhLwwRsQrOxnJ8kNt7Vs0x0YU7foTTWX4pB/jrFWldtEtuplFALCbACGdXOcdob2D0Gzfb0q+hKVWzg==" saltValue="2YO8HCwz4G5T8hq8iKbwpA==" spinCount="100000" sheet="1" objects="1" scenarios="1"/>
  <mergeCells count="7">
    <mergeCell ref="A1:C1"/>
    <mergeCell ref="E21:L21"/>
    <mergeCell ref="A14:N15"/>
    <mergeCell ref="A3:N3"/>
    <mergeCell ref="A13:J13"/>
    <mergeCell ref="A11:C11"/>
    <mergeCell ref="A8:O8"/>
  </mergeCells>
  <hyperlinks>
    <hyperlink ref="A21" r:id="rId1" xr:uid="{9313AD78-D18D-468B-AB18-E995E2157B74}"/>
    <hyperlink ref="A3:N3" location="'Names and scores'!A1" display="You only need to enter data into the 'Names and scores' sheet - and only into the columns highlighted in yellow at the top." xr:uid="{A8C7F7DE-9813-45FD-A77F-F2DE73374783}"/>
    <hyperlink ref="A13:J13" location="'Progress Summary'!A1" display="The 'Progress Summary' sheet calculates the average progress score based on the pupil data entered. " xr:uid="{1063C55A-1716-4AAA-99B4-EE71BAA6C437}"/>
    <hyperlink ref="A11:C11" location="'Names and scores'!A1" display="Click here to get started. " xr:uid="{AE2CA8CB-E443-4C35-BDD4-B0119D6D0045}"/>
    <hyperlink ref="A23" r:id="rId2" xr:uid="{5E1ED436-AA58-4687-9203-6112A9A4908C}"/>
    <hyperlink ref="E21" r:id="rId3" xr:uid="{2B5042DD-65F0-4158-BBEB-19E4C230F988}"/>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7"/>
  <sheetViews>
    <sheetView workbookViewId="0">
      <selection activeCell="B10" sqref="B10"/>
    </sheetView>
  </sheetViews>
  <sheetFormatPr defaultRowHeight="14.5" x14ac:dyDescent="0.35"/>
  <cols>
    <col min="1" max="1" width="13.7265625" customWidth="1"/>
    <col min="3" max="3" width="4.1796875" customWidth="1"/>
    <col min="4" max="4" width="10.1796875" customWidth="1"/>
    <col min="5" max="5" width="20.26953125" customWidth="1"/>
  </cols>
  <sheetData>
    <row r="1" spans="1:7" x14ac:dyDescent="0.35">
      <c r="A1" s="1" t="s">
        <v>9</v>
      </c>
      <c r="B1" s="1" t="s">
        <v>70</v>
      </c>
      <c r="E1" s="1"/>
      <c r="F1" s="11"/>
      <c r="G1" s="11"/>
    </row>
    <row r="2" spans="1:7" x14ac:dyDescent="0.35">
      <c r="A2" t="s">
        <v>68</v>
      </c>
      <c r="B2">
        <v>60</v>
      </c>
      <c r="F2" s="11"/>
      <c r="G2" s="11"/>
    </row>
    <row r="3" spans="1:7" x14ac:dyDescent="0.35">
      <c r="A3" t="s">
        <v>60</v>
      </c>
      <c r="B3">
        <v>64</v>
      </c>
      <c r="F3" s="11"/>
      <c r="G3" s="11"/>
    </row>
    <row r="4" spans="1:7" x14ac:dyDescent="0.35">
      <c r="A4" t="s">
        <v>61</v>
      </c>
      <c r="B4">
        <v>67</v>
      </c>
      <c r="F4" s="11"/>
      <c r="G4" s="11"/>
    </row>
    <row r="5" spans="1:7" x14ac:dyDescent="0.35">
      <c r="A5" t="s">
        <v>62</v>
      </c>
      <c r="B5">
        <v>70</v>
      </c>
      <c r="F5" s="11"/>
      <c r="G5" s="11"/>
    </row>
    <row r="6" spans="1:7" x14ac:dyDescent="0.35">
      <c r="A6" t="s">
        <v>63</v>
      </c>
      <c r="B6">
        <v>73</v>
      </c>
      <c r="F6" s="11"/>
      <c r="G6" s="11"/>
    </row>
    <row r="7" spans="1:7" x14ac:dyDescent="0.35">
      <c r="A7" t="s">
        <v>64</v>
      </c>
      <c r="B7">
        <v>76</v>
      </c>
      <c r="F7" s="11"/>
      <c r="G7" s="11"/>
    </row>
    <row r="8" spans="1:7" x14ac:dyDescent="0.35">
      <c r="A8" t="s">
        <v>65</v>
      </c>
      <c r="B8">
        <v>79</v>
      </c>
      <c r="F8" s="11"/>
      <c r="G8" s="11"/>
    </row>
    <row r="9" spans="1:7" x14ac:dyDescent="0.35">
      <c r="A9" t="s">
        <v>12</v>
      </c>
      <c r="B9">
        <v>91</v>
      </c>
      <c r="F9" s="11"/>
      <c r="G9" s="11"/>
    </row>
    <row r="10" spans="1:7" x14ac:dyDescent="0.35">
      <c r="A10" t="s">
        <v>13</v>
      </c>
      <c r="B10">
        <v>103</v>
      </c>
      <c r="F10" s="11"/>
      <c r="G10" s="11"/>
    </row>
    <row r="11" spans="1:7" x14ac:dyDescent="0.35">
      <c r="A11" t="s">
        <v>14</v>
      </c>
      <c r="B11">
        <v>113</v>
      </c>
      <c r="F11" s="11"/>
      <c r="G11" s="11"/>
    </row>
    <row r="12" spans="1:7" x14ac:dyDescent="0.35">
      <c r="A12" t="s">
        <v>95</v>
      </c>
      <c r="B12" t="s">
        <v>96</v>
      </c>
      <c r="F12" s="11"/>
      <c r="G12" s="11"/>
    </row>
    <row r="13" spans="1:7" x14ac:dyDescent="0.35">
      <c r="F13" s="11"/>
      <c r="G13" s="11"/>
    </row>
    <row r="14" spans="1:7" x14ac:dyDescent="0.35">
      <c r="F14" s="11"/>
      <c r="G14" s="11"/>
    </row>
    <row r="15" spans="1:7" x14ac:dyDescent="0.35">
      <c r="F15" s="11"/>
      <c r="G15" s="11"/>
    </row>
    <row r="16" spans="1:7" x14ac:dyDescent="0.35">
      <c r="F16" s="11"/>
      <c r="G16" s="11"/>
    </row>
    <row r="17" spans="6:7" x14ac:dyDescent="0.35">
      <c r="F17" s="11"/>
      <c r="G17" s="11"/>
    </row>
  </sheetData>
  <sheetProtection algorithmName="SHA-512" hashValue="TpQ1LKj8nTB+XPQVw4sdHn+LnkP9o56VUeCkuS6fYL0w54p1x5ANKzijtd/woN727IOSu45VMMOXL39vzOb17w==" saltValue="I/hpsC3wmTfnxkjO7pKiZg=="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02"/>
  <sheetViews>
    <sheetView workbookViewId="0">
      <selection activeCell="D4" sqref="D4"/>
    </sheetView>
  </sheetViews>
  <sheetFormatPr defaultRowHeight="14.5" x14ac:dyDescent="0.35"/>
  <cols>
    <col min="5" max="5" width="2.26953125" customWidth="1"/>
    <col min="9" max="9" width="4.7265625" customWidth="1"/>
    <col min="11" max="11" width="10.1796875" bestFit="1" customWidth="1"/>
  </cols>
  <sheetData>
    <row r="1" spans="1:11" x14ac:dyDescent="0.35">
      <c r="A1" t="s">
        <v>40</v>
      </c>
      <c r="B1" t="s">
        <v>41</v>
      </c>
      <c r="C1" t="s">
        <v>42</v>
      </c>
      <c r="D1" t="s">
        <v>43</v>
      </c>
      <c r="G1" s="99" t="s">
        <v>117</v>
      </c>
      <c r="H1" s="99"/>
      <c r="I1" s="99"/>
    </row>
    <row r="2" spans="1:11" x14ac:dyDescent="0.35">
      <c r="A2">
        <v>0</v>
      </c>
      <c r="B2" s="100" t="s">
        <v>44</v>
      </c>
      <c r="C2" s="100" t="s">
        <v>44</v>
      </c>
      <c r="D2" s="100" t="s">
        <v>44</v>
      </c>
      <c r="E2" s="100"/>
    </row>
    <row r="3" spans="1:11" x14ac:dyDescent="0.35">
      <c r="A3">
        <v>1</v>
      </c>
      <c r="B3">
        <f>1.96*$G$15/SQRT(A3)</f>
        <v>12.3284</v>
      </c>
      <c r="C3">
        <f>1.96*$G$16/SQRT(A3)</f>
        <v>11.862508</v>
      </c>
      <c r="D3">
        <f>1.96*$G$17/SQRT(A3)</f>
        <v>11.58948</v>
      </c>
    </row>
    <row r="4" spans="1:11" x14ac:dyDescent="0.35">
      <c r="A4">
        <f>A3+1</f>
        <v>2</v>
      </c>
      <c r="B4">
        <f t="shared" ref="B4:B67" si="0">1.96*$G$15/SQRT(A4)</f>
        <v>8.7174952411802327</v>
      </c>
      <c r="C4">
        <f t="shared" ref="C4:C67" si="1">1.96*$G$16/SQRT(A4)</f>
        <v>8.3880598486796689</v>
      </c>
      <c r="D4">
        <f t="shared" ref="D4:D67" si="2">1.96*$G$17/SQRT(A4)</f>
        <v>8.1949998984258681</v>
      </c>
    </row>
    <row r="5" spans="1:11" x14ac:dyDescent="0.35">
      <c r="A5">
        <f t="shared" ref="A5:A68" si="3">A4+1</f>
        <v>3</v>
      </c>
      <c r="B5">
        <f t="shared" si="0"/>
        <v>7.1178050586773827</v>
      </c>
      <c r="C5">
        <f t="shared" si="1"/>
        <v>6.8488221870640897</v>
      </c>
      <c r="D5">
        <f t="shared" si="2"/>
        <v>6.6911893977677845</v>
      </c>
    </row>
    <row r="6" spans="1:11" x14ac:dyDescent="0.35">
      <c r="A6">
        <f t="shared" si="3"/>
        <v>4</v>
      </c>
      <c r="B6">
        <f t="shared" si="0"/>
        <v>6.1642000000000001</v>
      </c>
      <c r="C6">
        <f t="shared" si="1"/>
        <v>5.931254</v>
      </c>
      <c r="D6">
        <f t="shared" si="2"/>
        <v>5.79474</v>
      </c>
    </row>
    <row r="7" spans="1:11" x14ac:dyDescent="0.35">
      <c r="A7">
        <f t="shared" si="3"/>
        <v>5</v>
      </c>
      <c r="B7">
        <f t="shared" si="0"/>
        <v>5.5134280907616811</v>
      </c>
      <c r="C7">
        <f t="shared" si="1"/>
        <v>5.3050748543270148</v>
      </c>
      <c r="D7">
        <f t="shared" si="2"/>
        <v>5.1829730207748526</v>
      </c>
    </row>
    <row r="8" spans="1:11" x14ac:dyDescent="0.35">
      <c r="A8">
        <f t="shared" si="3"/>
        <v>6</v>
      </c>
      <c r="B8">
        <f t="shared" si="0"/>
        <v>5.0330482241546894</v>
      </c>
      <c r="C8">
        <f t="shared" si="1"/>
        <v>4.8428486116138991</v>
      </c>
      <c r="D8">
        <f t="shared" si="2"/>
        <v>4.7313853973651314</v>
      </c>
    </row>
    <row r="9" spans="1:11" x14ac:dyDescent="0.35">
      <c r="A9">
        <f t="shared" si="3"/>
        <v>7</v>
      </c>
      <c r="B9">
        <f t="shared" si="0"/>
        <v>4.6596972090469571</v>
      </c>
      <c r="C9">
        <f t="shared" si="1"/>
        <v>4.4836065847877418</v>
      </c>
      <c r="D9">
        <f t="shared" si="2"/>
        <v>4.3804117006509786</v>
      </c>
    </row>
    <row r="10" spans="1:11" x14ac:dyDescent="0.35">
      <c r="A10">
        <f t="shared" si="3"/>
        <v>8</v>
      </c>
      <c r="B10">
        <f t="shared" si="0"/>
        <v>4.3587476205901163</v>
      </c>
      <c r="C10">
        <f t="shared" si="1"/>
        <v>4.1940299243398345</v>
      </c>
      <c r="D10">
        <f t="shared" si="2"/>
        <v>4.097499949212934</v>
      </c>
    </row>
    <row r="11" spans="1:11" x14ac:dyDescent="0.35">
      <c r="A11">
        <f t="shared" si="3"/>
        <v>9</v>
      </c>
      <c r="B11">
        <f t="shared" si="0"/>
        <v>4.109466666666667</v>
      </c>
      <c r="C11">
        <f t="shared" si="1"/>
        <v>3.9541693333333332</v>
      </c>
      <c r="D11">
        <f t="shared" si="2"/>
        <v>3.8631600000000001</v>
      </c>
    </row>
    <row r="12" spans="1:11" x14ac:dyDescent="0.35">
      <c r="A12">
        <f t="shared" si="3"/>
        <v>10</v>
      </c>
      <c r="B12">
        <f t="shared" si="0"/>
        <v>3.8985823905619847</v>
      </c>
      <c r="C12">
        <f t="shared" si="1"/>
        <v>3.7512544041968678</v>
      </c>
      <c r="D12">
        <f t="shared" si="2"/>
        <v>3.6649153696968226</v>
      </c>
    </row>
    <row r="13" spans="1:11" x14ac:dyDescent="0.35">
      <c r="A13">
        <f t="shared" si="3"/>
        <v>11</v>
      </c>
      <c r="B13">
        <f t="shared" si="0"/>
        <v>3.717152460492501</v>
      </c>
      <c r="C13">
        <f t="shared" si="1"/>
        <v>3.5766807371444775</v>
      </c>
      <c r="D13">
        <f t="shared" si="2"/>
        <v>3.4943596977570999</v>
      </c>
    </row>
    <row r="14" spans="1:11" x14ac:dyDescent="0.35">
      <c r="A14">
        <f t="shared" si="3"/>
        <v>12</v>
      </c>
      <c r="B14">
        <f t="shared" si="0"/>
        <v>3.5589025293386913</v>
      </c>
      <c r="C14">
        <f t="shared" si="1"/>
        <v>3.4244110935320449</v>
      </c>
      <c r="D14">
        <f t="shared" si="2"/>
        <v>3.3455946988838923</v>
      </c>
      <c r="F14" s="101" t="s">
        <v>118</v>
      </c>
      <c r="G14" s="52"/>
      <c r="H14" s="52"/>
      <c r="I14" s="53"/>
      <c r="K14" s="102"/>
    </row>
    <row r="15" spans="1:11" x14ac:dyDescent="0.35">
      <c r="A15">
        <f t="shared" si="3"/>
        <v>13</v>
      </c>
      <c r="B15">
        <f t="shared" si="0"/>
        <v>3.4192829495715578</v>
      </c>
      <c r="C15">
        <f t="shared" si="1"/>
        <v>3.2900677576616753</v>
      </c>
      <c r="D15">
        <f t="shared" si="2"/>
        <v>3.2143434150741843</v>
      </c>
      <c r="F15" s="2" t="s">
        <v>15</v>
      </c>
      <c r="G15">
        <v>6.29</v>
      </c>
      <c r="I15" s="103"/>
    </row>
    <row r="16" spans="1:11" x14ac:dyDescent="0.35">
      <c r="A16">
        <f t="shared" si="3"/>
        <v>14</v>
      </c>
      <c r="B16">
        <f t="shared" si="0"/>
        <v>3.2949034947931328</v>
      </c>
      <c r="C16">
        <f t="shared" si="1"/>
        <v>3.1703886202760696</v>
      </c>
      <c r="D16">
        <f t="shared" si="2"/>
        <v>3.0974188179192041</v>
      </c>
      <c r="F16" s="2" t="s">
        <v>16</v>
      </c>
      <c r="G16">
        <v>6.0522999999999998</v>
      </c>
      <c r="I16" s="103"/>
    </row>
    <row r="17" spans="1:16" x14ac:dyDescent="0.35">
      <c r="A17">
        <f t="shared" si="3"/>
        <v>15</v>
      </c>
      <c r="B17">
        <f t="shared" si="0"/>
        <v>3.1831791923589012</v>
      </c>
      <c r="C17">
        <f t="shared" si="1"/>
        <v>3.0628863952168168</v>
      </c>
      <c r="D17">
        <f t="shared" si="2"/>
        <v>2.9923908687469289</v>
      </c>
      <c r="F17" s="104" t="s">
        <v>17</v>
      </c>
      <c r="G17">
        <v>5.9130000000000003</v>
      </c>
      <c r="H17" s="105"/>
      <c r="I17" s="106"/>
    </row>
    <row r="18" spans="1:16" x14ac:dyDescent="0.35">
      <c r="A18">
        <f t="shared" si="3"/>
        <v>16</v>
      </c>
      <c r="B18">
        <f t="shared" si="0"/>
        <v>3.0821000000000001</v>
      </c>
      <c r="C18">
        <f t="shared" si="1"/>
        <v>2.965627</v>
      </c>
      <c r="D18">
        <f t="shared" si="2"/>
        <v>2.89737</v>
      </c>
    </row>
    <row r="19" spans="1:16" x14ac:dyDescent="0.35">
      <c r="A19">
        <f t="shared" si="3"/>
        <v>17</v>
      </c>
      <c r="B19">
        <f t="shared" si="0"/>
        <v>2.9900761996979273</v>
      </c>
      <c r="C19">
        <f t="shared" si="1"/>
        <v>2.8770807922785</v>
      </c>
      <c r="D19">
        <f t="shared" si="2"/>
        <v>2.8108617756460803</v>
      </c>
    </row>
    <row r="20" spans="1:16" x14ac:dyDescent="0.35">
      <c r="A20">
        <f t="shared" si="3"/>
        <v>18</v>
      </c>
      <c r="B20">
        <f t="shared" si="0"/>
        <v>2.9058317470600779</v>
      </c>
      <c r="C20">
        <f t="shared" si="1"/>
        <v>2.7960199495598901</v>
      </c>
      <c r="D20">
        <f t="shared" si="2"/>
        <v>2.731666632808623</v>
      </c>
      <c r="M20" s="10"/>
      <c r="N20" s="10"/>
      <c r="O20" s="10"/>
      <c r="P20" s="10"/>
    </row>
    <row r="21" spans="1:16" x14ac:dyDescent="0.35">
      <c r="A21">
        <f t="shared" si="3"/>
        <v>19</v>
      </c>
      <c r="B21">
        <f t="shared" si="0"/>
        <v>2.8283289334498334</v>
      </c>
      <c r="C21">
        <f t="shared" si="1"/>
        <v>2.7214459783654097</v>
      </c>
      <c r="D21">
        <f t="shared" si="2"/>
        <v>2.6588090593781981</v>
      </c>
    </row>
    <row r="22" spans="1:16" x14ac:dyDescent="0.35">
      <c r="A22">
        <f t="shared" si="3"/>
        <v>20</v>
      </c>
      <c r="B22">
        <f t="shared" si="0"/>
        <v>2.7567140453808405</v>
      </c>
      <c r="C22">
        <f t="shared" si="1"/>
        <v>2.6525374271635074</v>
      </c>
      <c r="D22">
        <f t="shared" si="2"/>
        <v>2.5914865103874263</v>
      </c>
    </row>
    <row r="23" spans="1:16" x14ac:dyDescent="0.35">
      <c r="A23">
        <f t="shared" si="3"/>
        <v>21</v>
      </c>
      <c r="B23">
        <f t="shared" si="0"/>
        <v>2.6902774379854084</v>
      </c>
      <c r="C23">
        <f t="shared" si="1"/>
        <v>2.5886114686675814</v>
      </c>
      <c r="D23">
        <f t="shared" si="2"/>
        <v>2.5290318745322291</v>
      </c>
    </row>
    <row r="24" spans="1:16" x14ac:dyDescent="0.35">
      <c r="A24">
        <f t="shared" si="3"/>
        <v>22</v>
      </c>
      <c r="B24">
        <f t="shared" si="0"/>
        <v>2.6284237115185078</v>
      </c>
      <c r="C24">
        <f t="shared" si="1"/>
        <v>2.5290952033741596</v>
      </c>
      <c r="D24">
        <f t="shared" si="2"/>
        <v>2.4708854381890197</v>
      </c>
    </row>
    <row r="25" spans="1:16" x14ac:dyDescent="0.35">
      <c r="A25">
        <f t="shared" si="3"/>
        <v>23</v>
      </c>
      <c r="B25">
        <f t="shared" si="0"/>
        <v>2.5706491022612408</v>
      </c>
      <c r="C25">
        <f t="shared" si="1"/>
        <v>2.4735039048673619</v>
      </c>
      <c r="D25">
        <f t="shared" si="2"/>
        <v>2.416573631426187</v>
      </c>
    </row>
    <row r="26" spans="1:16" x14ac:dyDescent="0.35">
      <c r="A26">
        <f t="shared" si="3"/>
        <v>24</v>
      </c>
      <c r="B26">
        <f t="shared" si="0"/>
        <v>2.5165241120773447</v>
      </c>
      <c r="C26">
        <f t="shared" si="1"/>
        <v>2.4214243058069496</v>
      </c>
      <c r="D26">
        <f t="shared" si="2"/>
        <v>2.3656926986825657</v>
      </c>
    </row>
    <row r="27" spans="1:16" x14ac:dyDescent="0.35">
      <c r="A27">
        <f t="shared" si="3"/>
        <v>25</v>
      </c>
      <c r="B27">
        <f t="shared" si="0"/>
        <v>2.4656799999999999</v>
      </c>
      <c r="C27">
        <f t="shared" si="1"/>
        <v>2.3725016000000001</v>
      </c>
      <c r="D27">
        <f t="shared" si="2"/>
        <v>2.3178960000000002</v>
      </c>
    </row>
    <row r="28" spans="1:16" x14ac:dyDescent="0.35">
      <c r="A28">
        <f t="shared" si="3"/>
        <v>26</v>
      </c>
      <c r="B28">
        <f t="shared" si="0"/>
        <v>2.4177981604375884</v>
      </c>
      <c r="C28">
        <f t="shared" si="1"/>
        <v>2.3264292220057894</v>
      </c>
      <c r="D28">
        <f t="shared" si="2"/>
        <v>2.272884025861281</v>
      </c>
    </row>
    <row r="29" spans="1:16" x14ac:dyDescent="0.35">
      <c r="A29">
        <f t="shared" si="3"/>
        <v>27</v>
      </c>
      <c r="B29">
        <f t="shared" si="0"/>
        <v>2.3726016862257939</v>
      </c>
      <c r="C29">
        <f t="shared" si="1"/>
        <v>2.2829407290213628</v>
      </c>
      <c r="D29">
        <f t="shared" si="2"/>
        <v>2.2303964659225946</v>
      </c>
    </row>
    <row r="30" spans="1:16" x14ac:dyDescent="0.35">
      <c r="A30">
        <f t="shared" si="3"/>
        <v>28</v>
      </c>
      <c r="B30">
        <f t="shared" si="0"/>
        <v>2.3298486045234785</v>
      </c>
      <c r="C30">
        <f t="shared" si="1"/>
        <v>2.2418032923938709</v>
      </c>
      <c r="D30">
        <f t="shared" si="2"/>
        <v>2.1902058503254893</v>
      </c>
    </row>
    <row r="31" spans="1:16" x14ac:dyDescent="0.35">
      <c r="A31">
        <f t="shared" si="3"/>
        <v>29</v>
      </c>
      <c r="B31">
        <f t="shared" si="0"/>
        <v>2.2893264071819663</v>
      </c>
      <c r="C31">
        <f t="shared" si="1"/>
        <v>2.2028124346879832</v>
      </c>
      <c r="D31">
        <f t="shared" si="2"/>
        <v>2.1521124078961793</v>
      </c>
    </row>
    <row r="32" spans="1:16" x14ac:dyDescent="0.35">
      <c r="A32">
        <f t="shared" si="3"/>
        <v>30</v>
      </c>
      <c r="B32">
        <f t="shared" si="0"/>
        <v>2.2508475926488964</v>
      </c>
      <c r="C32">
        <f t="shared" si="1"/>
        <v>2.1657877400618308</v>
      </c>
      <c r="D32">
        <f t="shared" si="2"/>
        <v>2.1159398752516574</v>
      </c>
    </row>
    <row r="33" spans="1:4" x14ac:dyDescent="0.35">
      <c r="A33">
        <f t="shared" si="3"/>
        <v>31</v>
      </c>
      <c r="B33">
        <f t="shared" si="0"/>
        <v>2.214246005506892</v>
      </c>
      <c r="C33">
        <f t="shared" si="1"/>
        <v>2.1305693321350336</v>
      </c>
      <c r="D33">
        <f t="shared" si="2"/>
        <v>2.0815320557332675</v>
      </c>
    </row>
    <row r="34" spans="1:4" x14ac:dyDescent="0.35">
      <c r="A34">
        <f t="shared" si="3"/>
        <v>32</v>
      </c>
      <c r="B34">
        <f t="shared" si="0"/>
        <v>2.1793738102950582</v>
      </c>
      <c r="C34">
        <f t="shared" si="1"/>
        <v>2.0970149621699172</v>
      </c>
      <c r="D34">
        <f t="shared" si="2"/>
        <v>2.048749974606467</v>
      </c>
    </row>
    <row r="35" spans="1:4" x14ac:dyDescent="0.35">
      <c r="A35">
        <f t="shared" si="3"/>
        <v>33</v>
      </c>
      <c r="B35">
        <f t="shared" si="0"/>
        <v>2.1460989736842251</v>
      </c>
      <c r="C35">
        <f t="shared" si="1"/>
        <v>2.0649975863957133</v>
      </c>
      <c r="D35">
        <f t="shared" si="2"/>
        <v>2.0174695121454409</v>
      </c>
    </row>
    <row r="36" spans="1:4" x14ac:dyDescent="0.35">
      <c r="A36">
        <f t="shared" si="3"/>
        <v>34</v>
      </c>
      <c r="B36">
        <f t="shared" si="0"/>
        <v>2.1143031570709061</v>
      </c>
      <c r="C36">
        <f t="shared" si="1"/>
        <v>2.0344033382416922</v>
      </c>
      <c r="D36">
        <f t="shared" si="2"/>
        <v>1.9875794225374033</v>
      </c>
    </row>
    <row r="37" spans="1:4" x14ac:dyDescent="0.35">
      <c r="A37">
        <f t="shared" si="3"/>
        <v>35</v>
      </c>
      <c r="B37">
        <f t="shared" si="0"/>
        <v>2.0838799427990087</v>
      </c>
      <c r="C37">
        <f t="shared" si="1"/>
        <v>2.0051298215902129</v>
      </c>
      <c r="D37">
        <f t="shared" si="2"/>
        <v>1.9589796664182095</v>
      </c>
    </row>
    <row r="38" spans="1:4" x14ac:dyDescent="0.35">
      <c r="A38">
        <f t="shared" si="3"/>
        <v>36</v>
      </c>
      <c r="B38">
        <f t="shared" si="0"/>
        <v>2.0547333333333335</v>
      </c>
      <c r="C38">
        <f t="shared" si="1"/>
        <v>1.9770846666666666</v>
      </c>
      <c r="D38">
        <f t="shared" si="2"/>
        <v>1.9315800000000001</v>
      </c>
    </row>
    <row r="39" spans="1:4" x14ac:dyDescent="0.35">
      <c r="A39">
        <f t="shared" si="3"/>
        <v>37</v>
      </c>
      <c r="B39">
        <f t="shared" si="0"/>
        <v>2.026776475095367</v>
      </c>
      <c r="C39">
        <f t="shared" si="1"/>
        <v>1.9501843021016994</v>
      </c>
      <c r="D39">
        <f t="shared" si="2"/>
        <v>1.9052987753956923</v>
      </c>
    </row>
    <row r="40" spans="1:4" x14ac:dyDescent="0.35">
      <c r="A40">
        <f t="shared" si="3"/>
        <v>38</v>
      </c>
      <c r="B40">
        <f t="shared" si="0"/>
        <v>1.9999305682684931</v>
      </c>
      <c r="C40">
        <f t="shared" si="1"/>
        <v>1.9243529059350397</v>
      </c>
      <c r="D40">
        <f t="shared" si="2"/>
        <v>1.8800619157665499</v>
      </c>
    </row>
    <row r="41" spans="1:4" x14ac:dyDescent="0.35">
      <c r="A41">
        <f t="shared" si="3"/>
        <v>39</v>
      </c>
      <c r="B41">
        <f t="shared" si="0"/>
        <v>1.9741239313706362</v>
      </c>
      <c r="C41">
        <f t="shared" si="1"/>
        <v>1.8995215055380765</v>
      </c>
      <c r="D41">
        <f t="shared" si="2"/>
        <v>1.8558020359609813</v>
      </c>
    </row>
    <row r="42" spans="1:4" x14ac:dyDescent="0.35">
      <c r="A42">
        <f t="shared" si="3"/>
        <v>40</v>
      </c>
      <c r="B42">
        <f t="shared" si="0"/>
        <v>1.9492911952809924</v>
      </c>
      <c r="C42">
        <f t="shared" si="1"/>
        <v>1.8756272020984339</v>
      </c>
      <c r="D42">
        <f t="shared" si="2"/>
        <v>1.8324576848484113</v>
      </c>
    </row>
    <row r="43" spans="1:4" x14ac:dyDescent="0.35">
      <c r="A43">
        <f t="shared" si="3"/>
        <v>41</v>
      </c>
      <c r="B43">
        <f t="shared" si="0"/>
        <v>1.9253726060674912</v>
      </c>
      <c r="C43">
        <f t="shared" si="1"/>
        <v>1.8526124997936846</v>
      </c>
      <c r="D43">
        <f t="shared" si="2"/>
        <v>1.8099726899327622</v>
      </c>
    </row>
    <row r="44" spans="1:4" x14ac:dyDescent="0.35">
      <c r="A44">
        <f t="shared" si="3"/>
        <v>42</v>
      </c>
      <c r="B44">
        <f t="shared" si="0"/>
        <v>1.9023134196726539</v>
      </c>
      <c r="C44">
        <f t="shared" si="1"/>
        <v>1.8304247233521149</v>
      </c>
      <c r="D44">
        <f t="shared" si="2"/>
        <v>1.7882955883186649</v>
      </c>
    </row>
    <row r="45" spans="1:4" x14ac:dyDescent="0.35">
      <c r="A45">
        <f t="shared" si="3"/>
        <v>43</v>
      </c>
      <c r="B45">
        <f t="shared" si="0"/>
        <v>1.8800633744884836</v>
      </c>
      <c r="C45">
        <f t="shared" si="1"/>
        <v>1.8090155105590855</v>
      </c>
      <c r="D45">
        <f t="shared" si="2"/>
        <v>1.7673791308983151</v>
      </c>
    </row>
    <row r="46" spans="1:4" x14ac:dyDescent="0.35">
      <c r="A46">
        <f t="shared" si="3"/>
        <v>44</v>
      </c>
      <c r="B46">
        <f t="shared" si="0"/>
        <v>1.8585762302462505</v>
      </c>
      <c r="C46">
        <f t="shared" si="1"/>
        <v>1.7883403685722388</v>
      </c>
      <c r="D46">
        <f t="shared" si="2"/>
        <v>1.7471798488785499</v>
      </c>
    </row>
    <row r="47" spans="1:4" x14ac:dyDescent="0.35">
      <c r="A47">
        <f t="shared" si="3"/>
        <v>45</v>
      </c>
      <c r="B47">
        <f t="shared" si="0"/>
        <v>1.837809363587227</v>
      </c>
      <c r="C47">
        <f t="shared" si="1"/>
        <v>1.7683582847756716</v>
      </c>
      <c r="D47">
        <f t="shared" si="2"/>
        <v>1.7276576735916174</v>
      </c>
    </row>
    <row r="48" spans="1:4" x14ac:dyDescent="0.35">
      <c r="A48">
        <f t="shared" si="3"/>
        <v>46</v>
      </c>
      <c r="B48">
        <f t="shared" si="0"/>
        <v>1.8177234122600339</v>
      </c>
      <c r="C48">
        <f t="shared" si="1"/>
        <v>1.7490313844231165</v>
      </c>
      <c r="D48">
        <f t="shared" si="2"/>
        <v>1.7087756020180573</v>
      </c>
    </row>
    <row r="49" spans="1:4" x14ac:dyDescent="0.35">
      <c r="A49">
        <f t="shared" si="3"/>
        <v>47</v>
      </c>
      <c r="B49">
        <f t="shared" si="0"/>
        <v>1.7982819611826433</v>
      </c>
      <c r="C49">
        <f t="shared" si="1"/>
        <v>1.7303246285637062</v>
      </c>
      <c r="D49">
        <f t="shared" si="2"/>
        <v>1.690499401665019</v>
      </c>
    </row>
    <row r="50" spans="1:4" x14ac:dyDescent="0.35">
      <c r="A50">
        <f t="shared" si="3"/>
        <v>48</v>
      </c>
      <c r="B50">
        <f t="shared" si="0"/>
        <v>1.7794512646693457</v>
      </c>
      <c r="C50">
        <f t="shared" si="1"/>
        <v>1.7122055467660224</v>
      </c>
      <c r="D50">
        <f t="shared" si="2"/>
        <v>1.6727973494419461</v>
      </c>
    </row>
    <row r="51" spans="1:4" x14ac:dyDescent="0.35">
      <c r="A51">
        <f t="shared" si="3"/>
        <v>49</v>
      </c>
      <c r="B51">
        <f t="shared" si="0"/>
        <v>1.7612000000000001</v>
      </c>
      <c r="C51">
        <f t="shared" si="1"/>
        <v>1.694644</v>
      </c>
      <c r="D51">
        <f t="shared" si="2"/>
        <v>1.65564</v>
      </c>
    </row>
    <row r="52" spans="1:4" x14ac:dyDescent="0.35">
      <c r="A52">
        <f t="shared" si="3"/>
        <v>50</v>
      </c>
      <c r="B52">
        <f t="shared" si="0"/>
        <v>1.7434990482360464</v>
      </c>
      <c r="C52">
        <f t="shared" si="1"/>
        <v>1.6776119697359337</v>
      </c>
      <c r="D52">
        <f t="shared" si="2"/>
        <v>1.6389999796851737</v>
      </c>
    </row>
    <row r="53" spans="1:4" x14ac:dyDescent="0.35">
      <c r="A53">
        <f t="shared" si="3"/>
        <v>51</v>
      </c>
      <c r="B53">
        <f t="shared" si="0"/>
        <v>1.7263212987930916</v>
      </c>
      <c r="C53">
        <f t="shared" si="1"/>
        <v>1.6610833699022938</v>
      </c>
      <c r="D53">
        <f t="shared" si="2"/>
        <v>1.6228518028240939</v>
      </c>
    </row>
    <row r="54" spans="1:4" x14ac:dyDescent="0.35">
      <c r="A54">
        <f t="shared" si="3"/>
        <v>52</v>
      </c>
      <c r="B54">
        <f t="shared" si="0"/>
        <v>1.7096414747857789</v>
      </c>
      <c r="C54">
        <f t="shared" si="1"/>
        <v>1.6450338788308376</v>
      </c>
      <c r="D54">
        <f t="shared" si="2"/>
        <v>1.6071717075370922</v>
      </c>
    </row>
    <row r="55" spans="1:4" x14ac:dyDescent="0.35">
      <c r="A55">
        <f t="shared" si="3"/>
        <v>53</v>
      </c>
      <c r="B55">
        <f t="shared" si="0"/>
        <v>1.6934359765850178</v>
      </c>
      <c r="C55">
        <f t="shared" si="1"/>
        <v>1.6294407887258351</v>
      </c>
      <c r="D55">
        <f t="shared" si="2"/>
        <v>1.5919375086720524</v>
      </c>
    </row>
    <row r="56" spans="1:4" x14ac:dyDescent="0.35">
      <c r="A56">
        <f t="shared" si="3"/>
        <v>54</v>
      </c>
      <c r="B56">
        <f t="shared" si="0"/>
        <v>1.6776827413848963</v>
      </c>
      <c r="C56">
        <f t="shared" si="1"/>
        <v>1.6142828705379662</v>
      </c>
      <c r="D56">
        <f t="shared" si="2"/>
        <v>1.5771284657883771</v>
      </c>
    </row>
    <row r="57" spans="1:4" x14ac:dyDescent="0.35">
      <c r="A57">
        <f t="shared" si="3"/>
        <v>55</v>
      </c>
      <c r="B57">
        <f t="shared" si="0"/>
        <v>1.6623611168783667</v>
      </c>
      <c r="C57">
        <f t="shared" si="1"/>
        <v>1.5995402524138218</v>
      </c>
      <c r="D57">
        <f t="shared" si="2"/>
        <v>1.5627251644040989</v>
      </c>
    </row>
    <row r="58" spans="1:4" x14ac:dyDescent="0.35">
      <c r="A58">
        <f t="shared" si="3"/>
        <v>56</v>
      </c>
      <c r="B58">
        <f t="shared" si="0"/>
        <v>1.6474517473965664</v>
      </c>
      <c r="C58">
        <f t="shared" si="1"/>
        <v>1.5851943101380348</v>
      </c>
      <c r="D58">
        <f t="shared" si="2"/>
        <v>1.5487094089596021</v>
      </c>
    </row>
    <row r="59" spans="1:4" x14ac:dyDescent="0.35">
      <c r="A59">
        <f t="shared" si="3"/>
        <v>57</v>
      </c>
      <c r="B59">
        <f t="shared" si="0"/>
        <v>1.6329364710840686</v>
      </c>
      <c r="C59">
        <f t="shared" si="1"/>
        <v>1.5712275681942938</v>
      </c>
      <c r="D59">
        <f t="shared" si="2"/>
        <v>1.5350641261558184</v>
      </c>
    </row>
    <row r="60" spans="1:4" x14ac:dyDescent="0.35">
      <c r="A60">
        <f t="shared" si="3"/>
        <v>58</v>
      </c>
      <c r="B60">
        <f t="shared" si="0"/>
        <v>1.6187982268678036</v>
      </c>
      <c r="C60">
        <f t="shared" si="1"/>
        <v>1.5576236102499217</v>
      </c>
      <c r="D60">
        <f t="shared" si="2"/>
        <v>1.5217732774990973</v>
      </c>
    </row>
    <row r="61" spans="1:4" x14ac:dyDescent="0.35">
      <c r="A61">
        <f t="shared" si="3"/>
        <v>59</v>
      </c>
      <c r="B61">
        <f t="shared" si="0"/>
        <v>1.605020970135989</v>
      </c>
      <c r="C61">
        <f t="shared" si="1"/>
        <v>1.5443669980213111</v>
      </c>
      <c r="D61">
        <f t="shared" si="2"/>
        <v>1.5088217800340387</v>
      </c>
    </row>
    <row r="62" spans="1:4" x14ac:dyDescent="0.35">
      <c r="A62">
        <f t="shared" si="3"/>
        <v>60</v>
      </c>
      <c r="B62">
        <f t="shared" si="0"/>
        <v>1.5915895961794506</v>
      </c>
      <c r="C62">
        <f t="shared" si="1"/>
        <v>1.5314431976084084</v>
      </c>
      <c r="D62">
        <f t="shared" si="2"/>
        <v>1.4961954343734645</v>
      </c>
    </row>
    <row r="63" spans="1:4" x14ac:dyDescent="0.35">
      <c r="A63">
        <f t="shared" si="3"/>
        <v>61</v>
      </c>
      <c r="B63">
        <f t="shared" si="0"/>
        <v>1.5784898705647148</v>
      </c>
      <c r="C63">
        <f t="shared" si="1"/>
        <v>1.518838512499018</v>
      </c>
      <c r="D63">
        <f t="shared" si="2"/>
        <v>1.4838808592446993</v>
      </c>
    </row>
    <row r="64" spans="1:4" x14ac:dyDescent="0.35">
      <c r="A64">
        <f t="shared" si="3"/>
        <v>62</v>
      </c>
      <c r="B64">
        <f t="shared" si="0"/>
        <v>1.5657083657091486</v>
      </c>
      <c r="C64">
        <f t="shared" si="1"/>
        <v>1.5065400225407759</v>
      </c>
      <c r="D64">
        <f t="shared" si="2"/>
        <v>1.4718654318661677</v>
      </c>
    </row>
    <row r="65" spans="1:4" x14ac:dyDescent="0.35">
      <c r="A65">
        <f t="shared" si="3"/>
        <v>63</v>
      </c>
      <c r="B65">
        <f t="shared" si="0"/>
        <v>1.5532324030156524</v>
      </c>
      <c r="C65">
        <f t="shared" si="1"/>
        <v>1.4945355282625805</v>
      </c>
      <c r="D65">
        <f t="shared" si="2"/>
        <v>1.4601372335503262</v>
      </c>
    </row>
    <row r="66" spans="1:4" x14ac:dyDescent="0.35">
      <c r="A66">
        <f t="shared" si="3"/>
        <v>64</v>
      </c>
      <c r="B66">
        <f t="shared" si="0"/>
        <v>1.54105</v>
      </c>
      <c r="C66">
        <f t="shared" si="1"/>
        <v>1.4828135</v>
      </c>
      <c r="D66">
        <f t="shared" si="2"/>
        <v>1.448685</v>
      </c>
    </row>
    <row r="67" spans="1:4" x14ac:dyDescent="0.35">
      <c r="A67">
        <f t="shared" si="3"/>
        <v>65</v>
      </c>
      <c r="B67">
        <f t="shared" si="0"/>
        <v>1.5291498219095976</v>
      </c>
      <c r="C67">
        <f t="shared" si="1"/>
        <v>1.4713630313423622</v>
      </c>
      <c r="D67">
        <f t="shared" si="2"/>
        <v>1.4374980758269398</v>
      </c>
    </row>
    <row r="68" spans="1:4" x14ac:dyDescent="0.35">
      <c r="A68">
        <f t="shared" si="3"/>
        <v>66</v>
      </c>
      <c r="B68">
        <f t="shared" ref="B68:B131" si="4">1.96*$G$15/SQRT(A68)</f>
        <v>1.5175211373896056</v>
      </c>
      <c r="C68">
        <f t="shared" ref="C68:C122" si="5">1.96*$G$16/SQRT(A68)</f>
        <v>1.4601737964742623</v>
      </c>
      <c r="D68">
        <f t="shared" ref="D68:D122" si="6">1.96*$G$17/SQRT(A68)</f>
        <v>1.426566372875157</v>
      </c>
    </row>
    <row r="69" spans="1:4" x14ac:dyDescent="0.35">
      <c r="A69">
        <f t="shared" ref="A69:A122" si="7">A68+1</f>
        <v>67</v>
      </c>
      <c r="B69">
        <f t="shared" si="4"/>
        <v>1.5061537778022733</v>
      </c>
      <c r="C69">
        <f t="shared" si="5"/>
        <v>1.4492360110322255</v>
      </c>
      <c r="D69">
        <f t="shared" si="6"/>
        <v>1.4158803319785123</v>
      </c>
    </row>
    <row r="70" spans="1:4" x14ac:dyDescent="0.35">
      <c r="A70">
        <f t="shared" si="7"/>
        <v>68</v>
      </c>
      <c r="B70">
        <f t="shared" si="4"/>
        <v>1.4950380998489636</v>
      </c>
      <c r="C70">
        <f t="shared" si="5"/>
        <v>1.43854039613925</v>
      </c>
      <c r="D70">
        <f t="shared" si="6"/>
        <v>1.4054308878230402</v>
      </c>
    </row>
    <row r="71" spans="1:4" x14ac:dyDescent="0.35">
      <c r="A71">
        <f t="shared" si="7"/>
        <v>69</v>
      </c>
      <c r="B71">
        <f t="shared" si="4"/>
        <v>1.4841649511825969</v>
      </c>
      <c r="C71">
        <f t="shared" si="5"/>
        <v>1.4280781453167619</v>
      </c>
      <c r="D71">
        <f t="shared" si="6"/>
        <v>1.3952094366204604</v>
      </c>
    </row>
    <row r="72" spans="1:4" x14ac:dyDescent="0.35">
      <c r="A72">
        <f t="shared" si="7"/>
        <v>70</v>
      </c>
      <c r="B72">
        <f t="shared" si="4"/>
        <v>1.4735256387318139</v>
      </c>
      <c r="C72">
        <f t="shared" si="5"/>
        <v>1.4178408940058118</v>
      </c>
      <c r="D72">
        <f t="shared" si="6"/>
        <v>1.3852078063308768</v>
      </c>
    </row>
    <row r="73" spans="1:4" x14ac:dyDescent="0.35">
      <c r="A73">
        <f t="shared" si="7"/>
        <v>71</v>
      </c>
      <c r="B73">
        <f t="shared" si="4"/>
        <v>1.4631118994877101</v>
      </c>
      <c r="C73">
        <f t="shared" si="5"/>
        <v>1.4078206914577851</v>
      </c>
      <c r="D73">
        <f t="shared" si="6"/>
        <v>1.3754182292004498</v>
      </c>
    </row>
    <row r="74" spans="1:4" x14ac:dyDescent="0.35">
      <c r="A74">
        <f t="shared" si="7"/>
        <v>72</v>
      </c>
      <c r="B74">
        <f t="shared" si="4"/>
        <v>1.4529158735300389</v>
      </c>
      <c r="C74">
        <f t="shared" si="5"/>
        <v>1.398009974779945</v>
      </c>
      <c r="D74">
        <f t="shared" si="6"/>
        <v>1.3658333164043115</v>
      </c>
    </row>
    <row r="75" spans="1:4" x14ac:dyDescent="0.35">
      <c r="A75">
        <f t="shared" si="7"/>
        <v>73</v>
      </c>
      <c r="B75">
        <f t="shared" si="4"/>
        <v>1.4429300790927762</v>
      </c>
      <c r="C75">
        <f t="shared" si="5"/>
        <v>1.3884015449432765</v>
      </c>
      <c r="D75">
        <f t="shared" si="6"/>
        <v>1.3564460346066114</v>
      </c>
    </row>
    <row r="76" spans="1:4" x14ac:dyDescent="0.35">
      <c r="A76">
        <f t="shared" si="7"/>
        <v>74</v>
      </c>
      <c r="B76">
        <f t="shared" si="4"/>
        <v>1.4331473894893016</v>
      </c>
      <c r="C76">
        <f t="shared" si="5"/>
        <v>1.3789885445796661</v>
      </c>
      <c r="D76">
        <f t="shared" si="6"/>
        <v>1.3472496842687187</v>
      </c>
    </row>
    <row r="77" spans="1:4" x14ac:dyDescent="0.35">
      <c r="A77">
        <f t="shared" si="7"/>
        <v>75</v>
      </c>
      <c r="B77">
        <f t="shared" si="4"/>
        <v>1.4235610117354764</v>
      </c>
      <c r="C77">
        <f t="shared" si="5"/>
        <v>1.3697644374128177</v>
      </c>
      <c r="D77">
        <f t="shared" si="6"/>
        <v>1.3382378795535568</v>
      </c>
    </row>
    <row r="78" spans="1:4" x14ac:dyDescent="0.35">
      <c r="A78">
        <f t="shared" si="7"/>
        <v>76</v>
      </c>
      <c r="B78">
        <f t="shared" si="4"/>
        <v>1.4141644667249167</v>
      </c>
      <c r="C78">
        <f t="shared" si="5"/>
        <v>1.3607229891827048</v>
      </c>
      <c r="D78">
        <f t="shared" si="6"/>
        <v>1.3294045296890991</v>
      </c>
    </row>
    <row r="79" spans="1:4" x14ac:dyDescent="0.35">
      <c r="A79">
        <f t="shared" si="7"/>
        <v>77</v>
      </c>
      <c r="B79">
        <f t="shared" si="4"/>
        <v>1.4049515708250004</v>
      </c>
      <c r="C79">
        <f t="shared" si="5"/>
        <v>1.3518582499370668</v>
      </c>
      <c r="D79">
        <f t="shared" si="6"/>
        <v>1.3207438216674448</v>
      </c>
    </row>
    <row r="80" spans="1:4" x14ac:dyDescent="0.35">
      <c r="A80">
        <f t="shared" si="7"/>
        <v>78</v>
      </c>
      <c r="B80">
        <f t="shared" si="4"/>
        <v>1.3959164187748234</v>
      </c>
      <c r="C80">
        <f t="shared" si="5"/>
        <v>1.3431645375756538</v>
      </c>
      <c r="D80">
        <f t="shared" si="6"/>
        <v>1.3122502041678108</v>
      </c>
    </row>
    <row r="81" spans="1:4" x14ac:dyDescent="0.35">
      <c r="A81">
        <f t="shared" si="7"/>
        <v>79</v>
      </c>
      <c r="B81">
        <f t="shared" si="4"/>
        <v>1.3870533677776393</v>
      </c>
      <c r="C81">
        <f t="shared" si="5"/>
        <v>1.3346364225438165</v>
      </c>
      <c r="D81">
        <f t="shared" si="6"/>
        <v>1.3039183726024135</v>
      </c>
    </row>
    <row r="82" spans="1:4" x14ac:dyDescent="0.35">
      <c r="A82">
        <f t="shared" si="7"/>
        <v>80</v>
      </c>
      <c r="B82">
        <f t="shared" si="4"/>
        <v>1.3783570226904203</v>
      </c>
      <c r="C82">
        <f t="shared" si="5"/>
        <v>1.3262687135817537</v>
      </c>
      <c r="D82">
        <f t="shared" si="6"/>
        <v>1.2957432551937131</v>
      </c>
    </row>
    <row r="83" spans="1:4" x14ac:dyDescent="0.35">
      <c r="A83">
        <f t="shared" si="7"/>
        <v>81</v>
      </c>
      <c r="B83">
        <f t="shared" si="4"/>
        <v>1.3698222222222223</v>
      </c>
      <c r="C83">
        <f t="shared" si="5"/>
        <v>1.3180564444444445</v>
      </c>
      <c r="D83">
        <f t="shared" si="6"/>
        <v>1.28772</v>
      </c>
    </row>
    <row r="84" spans="1:4" x14ac:dyDescent="0.35">
      <c r="A84">
        <f t="shared" si="7"/>
        <v>82</v>
      </c>
      <c r="B84">
        <f t="shared" si="4"/>
        <v>1.361444026061138</v>
      </c>
      <c r="C84">
        <f t="shared" si="5"/>
        <v>1.3099948615150756</v>
      </c>
      <c r="D84">
        <f t="shared" si="6"/>
        <v>1.2798439628139124</v>
      </c>
    </row>
    <row r="85" spans="1:4" x14ac:dyDescent="0.35">
      <c r="A85">
        <f t="shared" si="7"/>
        <v>83</v>
      </c>
      <c r="B85">
        <f t="shared" si="4"/>
        <v>1.3532177028568986</v>
      </c>
      <c r="C85">
        <f t="shared" si="5"/>
        <v>1.3020794122417816</v>
      </c>
      <c r="D85">
        <f t="shared" si="6"/>
        <v>1.2721106958653166</v>
      </c>
    </row>
    <row r="86" spans="1:4" x14ac:dyDescent="0.35">
      <c r="A86">
        <f t="shared" si="7"/>
        <v>84</v>
      </c>
      <c r="B86">
        <f t="shared" si="4"/>
        <v>1.3451387189927042</v>
      </c>
      <c r="C86">
        <f t="shared" si="5"/>
        <v>1.2943057343337907</v>
      </c>
      <c r="D86">
        <f t="shared" si="6"/>
        <v>1.2645159372661146</v>
      </c>
    </row>
    <row r="87" spans="1:4" x14ac:dyDescent="0.35">
      <c r="A87">
        <f t="shared" si="7"/>
        <v>85</v>
      </c>
      <c r="B87">
        <f t="shared" si="4"/>
        <v>1.3372027280857604</v>
      </c>
      <c r="C87">
        <f t="shared" si="5"/>
        <v>1.2866696456587357</v>
      </c>
      <c r="D87">
        <f t="shared" si="6"/>
        <v>1.2570556011400797</v>
      </c>
    </row>
    <row r="88" spans="1:4" x14ac:dyDescent="0.35">
      <c r="A88">
        <f t="shared" si="7"/>
        <v>86</v>
      </c>
      <c r="B88">
        <f t="shared" si="4"/>
        <v>1.3294055611612701</v>
      </c>
      <c r="C88">
        <f t="shared" si="5"/>
        <v>1.2791671347879738</v>
      </c>
      <c r="D88">
        <f t="shared" si="6"/>
        <v>1.2497257683857854</v>
      </c>
    </row>
    <row r="89" spans="1:4" x14ac:dyDescent="0.35">
      <c r="A89">
        <f t="shared" si="7"/>
        <v>87</v>
      </c>
      <c r="B89">
        <f t="shared" si="4"/>
        <v>1.321743217449427</v>
      </c>
      <c r="C89">
        <f t="shared" si="5"/>
        <v>1.2717943521413619</v>
      </c>
      <c r="D89">
        <f t="shared" si="6"/>
        <v>1.2425226780251926</v>
      </c>
    </row>
    <row r="90" spans="1:4" x14ac:dyDescent="0.35">
      <c r="A90">
        <f t="shared" si="7"/>
        <v>88</v>
      </c>
      <c r="B90">
        <f t="shared" si="4"/>
        <v>1.3142118557592539</v>
      </c>
      <c r="C90">
        <f t="shared" si="5"/>
        <v>1.2645476016870798</v>
      </c>
      <c r="D90">
        <f t="shared" si="6"/>
        <v>1.2354427190945099</v>
      </c>
    </row>
    <row r="91" spans="1:4" x14ac:dyDescent="0.35">
      <c r="A91">
        <f t="shared" si="7"/>
        <v>89</v>
      </c>
      <c r="B91">
        <f t="shared" si="4"/>
        <v>1.3068077863870409</v>
      </c>
      <c r="C91">
        <f t="shared" si="5"/>
        <v>1.2574233331558486</v>
      </c>
      <c r="D91">
        <f t="shared" si="6"/>
        <v>1.228482423037611</v>
      </c>
    </row>
    <row r="92" spans="1:4" x14ac:dyDescent="0.35">
      <c r="A92">
        <f t="shared" si="7"/>
        <v>90</v>
      </c>
      <c r="B92">
        <f t="shared" si="4"/>
        <v>1.2995274635206615</v>
      </c>
      <c r="C92">
        <f t="shared" si="5"/>
        <v>1.2504181347322894</v>
      </c>
      <c r="D92">
        <f t="shared" si="6"/>
        <v>1.2216384565656075</v>
      </c>
    </row>
    <row r="93" spans="1:4" x14ac:dyDescent="0.35">
      <c r="A93">
        <f t="shared" si="7"/>
        <v>91</v>
      </c>
      <c r="B93">
        <f t="shared" si="4"/>
        <v>1.2923674781042498</v>
      </c>
      <c r="C93">
        <f t="shared" si="5"/>
        <v>1.2435287261892449</v>
      </c>
      <c r="D93">
        <f t="shared" si="6"/>
        <v>1.2149076149491937</v>
      </c>
    </row>
    <row r="94" spans="1:4" x14ac:dyDescent="0.35">
      <c r="A94">
        <f t="shared" si="7"/>
        <v>92</v>
      </c>
      <c r="B94">
        <f t="shared" si="4"/>
        <v>1.2853245511306204</v>
      </c>
      <c r="C94">
        <f t="shared" si="5"/>
        <v>1.236751952433681</v>
      </c>
      <c r="D94">
        <f t="shared" si="6"/>
        <v>1.2082868157130935</v>
      </c>
    </row>
    <row r="95" spans="1:4" x14ac:dyDescent="0.35">
      <c r="A95">
        <f t="shared" si="7"/>
        <v>93</v>
      </c>
      <c r="B95">
        <f t="shared" si="4"/>
        <v>1.2783955273314576</v>
      </c>
      <c r="C95">
        <f t="shared" si="5"/>
        <v>1.2300847774353227</v>
      </c>
      <c r="D95">
        <f t="shared" si="6"/>
        <v>1.201773092704437</v>
      </c>
    </row>
    <row r="96" spans="1:4" x14ac:dyDescent="0.35">
      <c r="A96">
        <f t="shared" si="7"/>
        <v>94</v>
      </c>
      <c r="B96">
        <f t="shared" si="4"/>
        <v>1.2715773692376908</v>
      </c>
      <c r="C96">
        <f t="shared" si="5"/>
        <v>1.2235242785114906</v>
      </c>
      <c r="D96">
        <f t="shared" si="6"/>
        <v>1.195363590509136</v>
      </c>
    </row>
    <row r="97" spans="1:4" x14ac:dyDescent="0.35">
      <c r="A97">
        <f t="shared" si="7"/>
        <v>95</v>
      </c>
      <c r="B97">
        <f t="shared" si="4"/>
        <v>1.2648671515846615</v>
      </c>
      <c r="C97">
        <f t="shared" si="5"/>
        <v>1.2170676409436958</v>
      </c>
      <c r="D97">
        <f t="shared" si="6"/>
        <v>1.1890555591923853</v>
      </c>
    </row>
    <row r="98" spans="1:4" x14ac:dyDescent="0.35">
      <c r="A98">
        <f t="shared" si="7"/>
        <v>96</v>
      </c>
      <c r="B98">
        <f t="shared" si="4"/>
        <v>1.2582620560386724</v>
      </c>
      <c r="C98">
        <f t="shared" si="5"/>
        <v>1.2107121529034748</v>
      </c>
      <c r="D98">
        <f t="shared" si="6"/>
        <v>1.1828463493412829</v>
      </c>
    </row>
    <row r="99" spans="1:4" x14ac:dyDescent="0.35">
      <c r="A99">
        <f t="shared" si="7"/>
        <v>97</v>
      </c>
      <c r="B99">
        <f t="shared" si="4"/>
        <v>1.2517593662233311</v>
      </c>
      <c r="C99">
        <f t="shared" si="5"/>
        <v>1.2044552006666878</v>
      </c>
      <c r="D99">
        <f t="shared" si="6"/>
        <v>1.1767334073892777</v>
      </c>
    </row>
    <row r="100" spans="1:4" x14ac:dyDescent="0.35">
      <c r="A100">
        <f t="shared" si="7"/>
        <v>98</v>
      </c>
      <c r="B100">
        <f t="shared" si="4"/>
        <v>1.2453564630257474</v>
      </c>
      <c r="C100">
        <f t="shared" si="5"/>
        <v>1.1982942640970957</v>
      </c>
      <c r="D100">
        <f t="shared" si="6"/>
        <v>1.1707142712036955</v>
      </c>
    </row>
    <row r="101" spans="1:4" x14ac:dyDescent="0.35">
      <c r="A101">
        <f t="shared" si="7"/>
        <v>99</v>
      </c>
      <c r="B101">
        <f t="shared" si="4"/>
        <v>1.239050820164167</v>
      </c>
      <c r="C101">
        <f t="shared" si="5"/>
        <v>1.1922269123814926</v>
      </c>
      <c r="D101">
        <f t="shared" si="6"/>
        <v>1.1647865659190333</v>
      </c>
    </row>
    <row r="102" spans="1:4" x14ac:dyDescent="0.35">
      <c r="A102">
        <f t="shared" si="7"/>
        <v>100</v>
      </c>
      <c r="B102">
        <f t="shared" si="4"/>
        <v>1.2328399999999999</v>
      </c>
      <c r="C102">
        <f t="shared" si="5"/>
        <v>1.1862508</v>
      </c>
      <c r="D102">
        <f t="shared" si="6"/>
        <v>1.1589480000000001</v>
      </c>
    </row>
    <row r="103" spans="1:4" x14ac:dyDescent="0.35">
      <c r="A103">
        <f t="shared" si="7"/>
        <v>101</v>
      </c>
      <c r="B103">
        <f t="shared" si="4"/>
        <v>1.2267216495784832</v>
      </c>
      <c r="C103">
        <f t="shared" si="5"/>
        <v>1.1803636629163519</v>
      </c>
      <c r="D103">
        <f t="shared" si="6"/>
        <v>1.1531963615194865</v>
      </c>
    </row>
    <row r="104" spans="1:4" x14ac:dyDescent="0.35">
      <c r="A104">
        <f t="shared" si="7"/>
        <v>102</v>
      </c>
      <c r="B104">
        <f t="shared" si="4"/>
        <v>1.2206934968833631</v>
      </c>
      <c r="C104">
        <f t="shared" si="5"/>
        <v>1.1745633149741144</v>
      </c>
      <c r="D104">
        <f t="shared" si="6"/>
        <v>1.1475295146377309</v>
      </c>
    </row>
    <row r="105" spans="1:4" x14ac:dyDescent="0.35">
      <c r="A105">
        <f t="shared" si="7"/>
        <v>103</v>
      </c>
      <c r="B105">
        <f t="shared" si="4"/>
        <v>1.2147533472920673</v>
      </c>
      <c r="C105">
        <f t="shared" si="5"/>
        <v>1.1688476444858154</v>
      </c>
      <c r="D105">
        <f t="shared" si="6"/>
        <v>1.1419453962699513</v>
      </c>
    </row>
    <row r="106" spans="1:4" x14ac:dyDescent="0.35">
      <c r="A106">
        <f t="shared" si="7"/>
        <v>104</v>
      </c>
      <c r="B106">
        <f t="shared" si="4"/>
        <v>1.2088990802187942</v>
      </c>
      <c r="C106">
        <f t="shared" si="5"/>
        <v>1.1632146110028947</v>
      </c>
      <c r="D106">
        <f t="shared" si="6"/>
        <v>1.1364420129306405</v>
      </c>
    </row>
    <row r="107" spans="1:4" x14ac:dyDescent="0.35">
      <c r="A107">
        <f t="shared" si="7"/>
        <v>105</v>
      </c>
      <c r="B107">
        <f t="shared" si="4"/>
        <v>1.2031286459338697</v>
      </c>
      <c r="C107">
        <f t="shared" si="5"/>
        <v>1.1576622422552558</v>
      </c>
      <c r="D107">
        <f t="shared" si="6"/>
        <v>1.1310174377435567</v>
      </c>
    </row>
    <row r="108" spans="1:4" x14ac:dyDescent="0.35">
      <c r="A108">
        <f t="shared" si="7"/>
        <v>106</v>
      </c>
      <c r="B108">
        <f t="shared" si="4"/>
        <v>1.1974400625485295</v>
      </c>
      <c r="C108">
        <f t="shared" si="5"/>
        <v>1.1521886312499945</v>
      </c>
      <c r="D108">
        <f t="shared" si="6"/>
        <v>1.1256698076072265</v>
      </c>
    </row>
    <row r="109" spans="1:4" x14ac:dyDescent="0.35">
      <c r="A109">
        <f t="shared" si="7"/>
        <v>107</v>
      </c>
      <c r="B109">
        <f t="shared" si="4"/>
        <v>1.1918314131550558</v>
      </c>
      <c r="C109">
        <f t="shared" si="5"/>
        <v>1.1467919335196095</v>
      </c>
      <c r="D109">
        <f t="shared" si="6"/>
        <v>1.1203973205064937</v>
      </c>
    </row>
    <row r="110" spans="1:4" x14ac:dyDescent="0.35">
      <c r="A110">
        <f t="shared" si="7"/>
        <v>108</v>
      </c>
      <c r="B110">
        <f t="shared" si="4"/>
        <v>1.186300843112897</v>
      </c>
      <c r="C110">
        <f t="shared" si="5"/>
        <v>1.1414703645106814</v>
      </c>
      <c r="D110">
        <f t="shared" si="6"/>
        <v>1.1151982329612973</v>
      </c>
    </row>
    <row r="111" spans="1:4" x14ac:dyDescent="0.35">
      <c r="A111">
        <f t="shared" si="7"/>
        <v>109</v>
      </c>
      <c r="B111">
        <f t="shared" si="4"/>
        <v>1.1808465574720441</v>
      </c>
      <c r="C111">
        <f t="shared" si="5"/>
        <v>1.1362221971046189</v>
      </c>
      <c r="D111">
        <f t="shared" si="6"/>
        <v>1.1100708576044829</v>
      </c>
    </row>
    <row r="112" spans="1:4" x14ac:dyDescent="0.35">
      <c r="A112">
        <f t="shared" si="7"/>
        <v>110</v>
      </c>
      <c r="B112">
        <f t="shared" si="4"/>
        <v>1.1754668185255361</v>
      </c>
      <c r="C112">
        <f t="shared" si="5"/>
        <v>1.1310457592626553</v>
      </c>
      <c r="D112">
        <f t="shared" si="6"/>
        <v>1.1050135608810008</v>
      </c>
    </row>
    <row r="113" spans="1:4" x14ac:dyDescent="0.35">
      <c r="A113">
        <f t="shared" si="7"/>
        <v>111</v>
      </c>
      <c r="B113">
        <f t="shared" si="4"/>
        <v>1.170159943483511</v>
      </c>
      <c r="C113">
        <f t="shared" si="5"/>
        <v>1.1259394317877987</v>
      </c>
      <c r="D113">
        <f t="shared" si="6"/>
        <v>1.1000247608613674</v>
      </c>
    </row>
    <row r="114" spans="1:4" x14ac:dyDescent="0.35">
      <c r="A114">
        <f t="shared" si="7"/>
        <v>112</v>
      </c>
      <c r="B114">
        <f t="shared" si="4"/>
        <v>1.1649243022617393</v>
      </c>
      <c r="C114">
        <f t="shared" si="5"/>
        <v>1.1209016461969354</v>
      </c>
      <c r="D114">
        <f t="shared" si="6"/>
        <v>1.0951029251627447</v>
      </c>
    </row>
    <row r="115" spans="1:4" x14ac:dyDescent="0.35">
      <c r="A115">
        <f t="shared" si="7"/>
        <v>113</v>
      </c>
      <c r="B115">
        <f t="shared" si="4"/>
        <v>1.159758315378034</v>
      </c>
      <c r="C115">
        <f t="shared" si="5"/>
        <v>1.1159308826967369</v>
      </c>
      <c r="D115">
        <f t="shared" si="6"/>
        <v>1.0902465689714333</v>
      </c>
    </row>
    <row r="116" spans="1:4" x14ac:dyDescent="0.35">
      <c r="A116">
        <f t="shared" si="7"/>
        <v>114</v>
      </c>
      <c r="B116">
        <f t="shared" si="4"/>
        <v>1.1546604519503756</v>
      </c>
      <c r="C116">
        <f t="shared" si="5"/>
        <v>1.1110256682574338</v>
      </c>
      <c r="D116">
        <f t="shared" si="6"/>
        <v>1.085454253160981</v>
      </c>
    </row>
    <row r="117" spans="1:4" x14ac:dyDescent="0.35">
      <c r="A117">
        <f t="shared" si="7"/>
        <v>115</v>
      </c>
      <c r="B117">
        <f t="shared" si="4"/>
        <v>1.1496292277909885</v>
      </c>
      <c r="C117">
        <f t="shared" si="5"/>
        <v>1.106184574778919</v>
      </c>
      <c r="D117">
        <f t="shared" si="6"/>
        <v>1.0807245825004952</v>
      </c>
    </row>
    <row r="118" spans="1:4" x14ac:dyDescent="0.35">
      <c r="A118">
        <f t="shared" si="7"/>
        <v>116</v>
      </c>
      <c r="B118">
        <f t="shared" si="4"/>
        <v>1.1446632035909832</v>
      </c>
      <c r="C118">
        <f t="shared" si="5"/>
        <v>1.1014062173439916</v>
      </c>
      <c r="D118">
        <f t="shared" si="6"/>
        <v>1.0760562039480897</v>
      </c>
    </row>
    <row r="119" spans="1:4" x14ac:dyDescent="0.35">
      <c r="A119">
        <f t="shared" si="7"/>
        <v>117</v>
      </c>
      <c r="B119">
        <f t="shared" si="4"/>
        <v>1.1397609831905191</v>
      </c>
      <c r="C119">
        <f t="shared" si="5"/>
        <v>1.0966892525538916</v>
      </c>
      <c r="D119">
        <f t="shared" si="6"/>
        <v>1.071447805024728</v>
      </c>
    </row>
    <row r="120" spans="1:4" x14ac:dyDescent="0.35">
      <c r="A120">
        <f t="shared" si="7"/>
        <v>118</v>
      </c>
      <c r="B120">
        <f t="shared" si="4"/>
        <v>1.1349212119297691</v>
      </c>
      <c r="C120">
        <f t="shared" si="5"/>
        <v>1.0920323769415805</v>
      </c>
      <c r="D120">
        <f t="shared" si="6"/>
        <v>1.0668981122640262</v>
      </c>
    </row>
    <row r="121" spans="1:4" x14ac:dyDescent="0.35">
      <c r="A121">
        <f t="shared" si="7"/>
        <v>119</v>
      </c>
      <c r="B121">
        <f t="shared" si="4"/>
        <v>1.1301425750762601</v>
      </c>
      <c r="C121">
        <f t="shared" si="5"/>
        <v>1.0874343254585133</v>
      </c>
      <c r="D121">
        <f t="shared" si="6"/>
        <v>1.0624058897338515</v>
      </c>
    </row>
    <row r="122" spans="1:4" x14ac:dyDescent="0.35">
      <c r="A122">
        <f t="shared" si="7"/>
        <v>120</v>
      </c>
      <c r="B122">
        <f t="shared" si="4"/>
        <v>1.1254237963244482</v>
      </c>
      <c r="C122">
        <f t="shared" si="5"/>
        <v>1.0828938700309154</v>
      </c>
      <c r="D122">
        <f t="shared" si="6"/>
        <v>1.0579699376258287</v>
      </c>
    </row>
    <row r="123" spans="1:4" x14ac:dyDescent="0.35">
      <c r="A123">
        <f t="shared" ref="A123:A186" si="8">A122+1</f>
        <v>121</v>
      </c>
      <c r="B123">
        <f t="shared" si="4"/>
        <v>1.1207636363636364</v>
      </c>
      <c r="C123">
        <f t="shared" ref="C123:C186" si="9">1.96*$G$16/SQRT(A123)</f>
        <v>1.0784098181818182</v>
      </c>
      <c r="D123">
        <f t="shared" ref="D123:D186" si="10">1.96*$G$17/SQRT(A123)</f>
        <v>1.0535890909090908</v>
      </c>
    </row>
    <row r="124" spans="1:4" x14ac:dyDescent="0.35">
      <c r="A124">
        <f t="shared" si="8"/>
        <v>122</v>
      </c>
      <c r="B124">
        <f t="shared" si="4"/>
        <v>1.1161608915105854</v>
      </c>
      <c r="C124">
        <f t="shared" si="9"/>
        <v>1.0739810117153443</v>
      </c>
      <c r="D124">
        <f t="shared" si="10"/>
        <v>1.0492622180448476</v>
      </c>
    </row>
    <row r="125" spans="1:4" x14ac:dyDescent="0.35">
      <c r="A125">
        <f t="shared" si="8"/>
        <v>123</v>
      </c>
      <c r="B125">
        <f t="shared" si="4"/>
        <v>1.1116143924033972</v>
      </c>
      <c r="C125">
        <f t="shared" si="9"/>
        <v>1.0696063254599493</v>
      </c>
      <c r="D125">
        <f t="shared" si="10"/>
        <v>1.0449882197585512</v>
      </c>
    </row>
    <row r="126" spans="1:4" x14ac:dyDescent="0.35">
      <c r="A126">
        <f t="shared" si="8"/>
        <v>124</v>
      </c>
      <c r="B126">
        <f t="shared" si="4"/>
        <v>1.107123002753446</v>
      </c>
      <c r="C126">
        <f t="shared" si="9"/>
        <v>1.0652846660675168</v>
      </c>
      <c r="D126">
        <f t="shared" si="10"/>
        <v>1.0407660278666337</v>
      </c>
    </row>
    <row r="127" spans="1:4" x14ac:dyDescent="0.35">
      <c r="A127">
        <f t="shared" si="8"/>
        <v>125</v>
      </c>
      <c r="B127">
        <f t="shared" si="4"/>
        <v>1.1026856181523363</v>
      </c>
      <c r="C127">
        <f t="shared" si="9"/>
        <v>1.0610149708654029</v>
      </c>
      <c r="D127">
        <f t="shared" si="10"/>
        <v>1.0365946041549705</v>
      </c>
    </row>
    <row r="128" spans="1:4" x14ac:dyDescent="0.35">
      <c r="A128">
        <f t="shared" si="8"/>
        <v>126</v>
      </c>
      <c r="B128">
        <f t="shared" si="4"/>
        <v>1.0983011649310443</v>
      </c>
      <c r="C128">
        <f t="shared" si="9"/>
        <v>1.0567962067586898</v>
      </c>
      <c r="D128">
        <f t="shared" si="10"/>
        <v>1.0324729393064014</v>
      </c>
    </row>
    <row r="129" spans="1:4" x14ac:dyDescent="0.35">
      <c r="A129">
        <f t="shared" si="8"/>
        <v>127</v>
      </c>
      <c r="B129">
        <f t="shared" si="4"/>
        <v>1.0939685990685617</v>
      </c>
      <c r="C129">
        <f t="shared" si="9"/>
        <v>1.0526273691800725</v>
      </c>
      <c r="D129">
        <f t="shared" si="10"/>
        <v>1.0284000518747862</v>
      </c>
    </row>
    <row r="130" spans="1:4" x14ac:dyDescent="0.35">
      <c r="A130">
        <f t="shared" si="8"/>
        <v>128</v>
      </c>
      <c r="B130">
        <f t="shared" si="4"/>
        <v>1.0896869051475291</v>
      </c>
      <c r="C130">
        <f t="shared" si="9"/>
        <v>1.0485074810849586</v>
      </c>
      <c r="D130">
        <f t="shared" si="10"/>
        <v>1.0243749873032335</v>
      </c>
    </row>
    <row r="131" spans="1:4" x14ac:dyDescent="0.35">
      <c r="A131">
        <f t="shared" si="8"/>
        <v>129</v>
      </c>
      <c r="B131">
        <f t="shared" si="4"/>
        <v>1.0854550953544821</v>
      </c>
      <c r="C131">
        <f t="shared" si="9"/>
        <v>1.0444355919894963</v>
      </c>
      <c r="D131">
        <f t="shared" si="10"/>
        <v>1.020396816984269</v>
      </c>
    </row>
    <row r="132" spans="1:4" x14ac:dyDescent="0.35">
      <c r="A132">
        <f t="shared" si="8"/>
        <v>130</v>
      </c>
      <c r="B132">
        <f t="shared" ref="B132:B195" si="11">1.96*$G$15/SQRT(A132)</f>
        <v>1.081272208522478</v>
      </c>
      <c r="C132">
        <f t="shared" si="9"/>
        <v>1.0404107770493789</v>
      </c>
      <c r="D132">
        <f t="shared" si="10"/>
        <v>1.0164646373598429</v>
      </c>
    </row>
    <row r="133" spans="1:4" x14ac:dyDescent="0.35">
      <c r="A133">
        <f t="shared" si="8"/>
        <v>131</v>
      </c>
      <c r="B133">
        <f t="shared" si="11"/>
        <v>1.077137309213994</v>
      </c>
      <c r="C133">
        <f t="shared" si="9"/>
        <v>1.0364321361774016</v>
      </c>
      <c r="D133">
        <f t="shared" si="10"/>
        <v>1.0125775690591965</v>
      </c>
    </row>
    <row r="134" spans="1:4" x14ac:dyDescent="0.35">
      <c r="A134">
        <f t="shared" si="8"/>
        <v>132</v>
      </c>
      <c r="B134">
        <f t="shared" si="11"/>
        <v>1.0730494868421125</v>
      </c>
      <c r="C134">
        <f t="shared" si="9"/>
        <v>1.0324987931978566</v>
      </c>
      <c r="D134">
        <f t="shared" si="10"/>
        <v>1.0087347560727205</v>
      </c>
    </row>
    <row r="135" spans="1:4" x14ac:dyDescent="0.35">
      <c r="A135">
        <f t="shared" si="8"/>
        <v>133</v>
      </c>
      <c r="B135">
        <f t="shared" si="11"/>
        <v>1.0690078548281161</v>
      </c>
      <c r="C135">
        <f t="shared" si="9"/>
        <v>1.028609895035963</v>
      </c>
      <c r="D135">
        <f t="shared" si="10"/>
        <v>1.0049353649600397</v>
      </c>
    </row>
    <row r="136" spans="1:4" x14ac:dyDescent="0.35">
      <c r="A136">
        <f t="shared" si="8"/>
        <v>134</v>
      </c>
      <c r="B136">
        <f t="shared" si="11"/>
        <v>1.065011549793724</v>
      </c>
      <c r="C136">
        <f t="shared" si="9"/>
        <v>1.024764610940629</v>
      </c>
      <c r="D136">
        <f t="shared" si="10"/>
        <v>1.0011785840906662</v>
      </c>
    </row>
    <row r="137" spans="1:4" x14ac:dyDescent="0.35">
      <c r="A137">
        <f t="shared" si="8"/>
        <v>135</v>
      </c>
      <c r="B137">
        <f t="shared" si="11"/>
        <v>1.0610597307863006</v>
      </c>
      <c r="C137">
        <f t="shared" si="9"/>
        <v>1.020962131738939</v>
      </c>
      <c r="D137">
        <f t="shared" si="10"/>
        <v>0.99746362291564306</v>
      </c>
    </row>
    <row r="138" spans="1:4" x14ac:dyDescent="0.35">
      <c r="A138">
        <f t="shared" si="8"/>
        <v>136</v>
      </c>
      <c r="B138">
        <f t="shared" si="11"/>
        <v>1.0571515785354531</v>
      </c>
      <c r="C138">
        <f t="shared" si="9"/>
        <v>1.0172016691208461</v>
      </c>
      <c r="D138">
        <f t="shared" si="10"/>
        <v>0.99378971126870164</v>
      </c>
    </row>
    <row r="139" spans="1:4" x14ac:dyDescent="0.35">
      <c r="A139">
        <f t="shared" si="8"/>
        <v>137</v>
      </c>
      <c r="B139">
        <f t="shared" si="11"/>
        <v>1.0532862947395316</v>
      </c>
      <c r="C139">
        <f t="shared" si="9"/>
        <v>1.0134824549526338</v>
      </c>
      <c r="D139">
        <f t="shared" si="10"/>
        <v>0.99015609869552468</v>
      </c>
    </row>
    <row r="140" spans="1:4" x14ac:dyDescent="0.35">
      <c r="A140">
        <f t="shared" si="8"/>
        <v>138</v>
      </c>
      <c r="B140">
        <f t="shared" si="11"/>
        <v>1.0494631013806157</v>
      </c>
      <c r="C140">
        <f t="shared" si="9"/>
        <v>1.0098037406177902</v>
      </c>
      <c r="D140">
        <f t="shared" si="10"/>
        <v>0.98656205380979023</v>
      </c>
    </row>
    <row r="141" spans="1:4" x14ac:dyDescent="0.35">
      <c r="A141">
        <f t="shared" si="8"/>
        <v>139</v>
      </c>
      <c r="B141">
        <f t="shared" si="11"/>
        <v>1.0456812400666555</v>
      </c>
      <c r="C141">
        <f t="shared" si="9"/>
        <v>1.0061647963840092</v>
      </c>
      <c r="D141">
        <f t="shared" si="10"/>
        <v>0.98300686367474299</v>
      </c>
    </row>
    <row r="142" spans="1:4" x14ac:dyDescent="0.35">
      <c r="A142">
        <f t="shared" si="8"/>
        <v>140</v>
      </c>
      <c r="B142">
        <f t="shared" si="11"/>
        <v>1.0419399713995043</v>
      </c>
      <c r="C142">
        <f t="shared" si="9"/>
        <v>1.0025649107951065</v>
      </c>
      <c r="D142">
        <f t="shared" si="10"/>
        <v>0.97948983320910477</v>
      </c>
    </row>
    <row r="143" spans="1:4" x14ac:dyDescent="0.35">
      <c r="A143">
        <f t="shared" si="8"/>
        <v>141</v>
      </c>
      <c r="B143">
        <f t="shared" si="11"/>
        <v>1.0382385743676472</v>
      </c>
      <c r="C143">
        <f t="shared" si="9"/>
        <v>0.99900339008669503</v>
      </c>
      <c r="D143">
        <f t="shared" si="10"/>
        <v>0.9760102846162001</v>
      </c>
    </row>
    <row r="144" spans="1:4" x14ac:dyDescent="0.35">
      <c r="A144">
        <f t="shared" si="8"/>
        <v>142</v>
      </c>
      <c r="B144">
        <f t="shared" si="11"/>
        <v>1.0345763457624901</v>
      </c>
      <c r="C144">
        <f t="shared" si="9"/>
        <v>0.99547955762453411</v>
      </c>
      <c r="D144">
        <f t="shared" si="10"/>
        <v>0.97256755683523122</v>
      </c>
    </row>
    <row r="145" spans="1:4" x14ac:dyDescent="0.35">
      <c r="A145">
        <f t="shared" si="8"/>
        <v>143</v>
      </c>
      <c r="B145">
        <f t="shared" si="11"/>
        <v>1.0309525996171418</v>
      </c>
      <c r="C145">
        <f t="shared" si="9"/>
        <v>0.99199275336451942</v>
      </c>
      <c r="D145">
        <f t="shared" si="10"/>
        <v>0.96916100501369784</v>
      </c>
    </row>
    <row r="146" spans="1:4" x14ac:dyDescent="0.35">
      <c r="A146">
        <f t="shared" si="8"/>
        <v>144</v>
      </c>
      <c r="B146">
        <f t="shared" si="11"/>
        <v>1.0273666666666668</v>
      </c>
      <c r="C146">
        <f t="shared" si="9"/>
        <v>0.9885423333333333</v>
      </c>
      <c r="D146">
        <f t="shared" si="10"/>
        <v>0.96579000000000004</v>
      </c>
    </row>
    <row r="147" spans="1:4" x14ac:dyDescent="0.35">
      <c r="A147">
        <f t="shared" si="8"/>
        <v>145</v>
      </c>
      <c r="B147">
        <f t="shared" si="11"/>
        <v>1.0238178938288478</v>
      </c>
      <c r="C147">
        <f t="shared" si="9"/>
        <v>0.98512766912882921</v>
      </c>
      <c r="D147">
        <f t="shared" si="10"/>
        <v>0.96245392785532224</v>
      </c>
    </row>
    <row r="148" spans="1:4" x14ac:dyDescent="0.35">
      <c r="A148">
        <f t="shared" si="8"/>
        <v>146</v>
      </c>
      <c r="B148">
        <f t="shared" si="11"/>
        <v>1.0203056437045432</v>
      </c>
      <c r="C148">
        <f t="shared" si="9"/>
        <v>0.98174814743926986</v>
      </c>
      <c r="D148">
        <f t="shared" si="10"/>
        <v>0.95915218938393709</v>
      </c>
    </row>
    <row r="149" spans="1:4" x14ac:dyDescent="0.35">
      <c r="A149">
        <f t="shared" si="8"/>
        <v>147</v>
      </c>
      <c r="B149">
        <f t="shared" si="11"/>
        <v>1.0168292940967689</v>
      </c>
      <c r="C149">
        <f t="shared" si="9"/>
        <v>0.97840316958058415</v>
      </c>
      <c r="D149">
        <f t="shared" si="10"/>
        <v>0.95588419968111205</v>
      </c>
    </row>
    <row r="150" spans="1:4" x14ac:dyDescent="0.35">
      <c r="A150">
        <f t="shared" si="8"/>
        <v>148</v>
      </c>
      <c r="B150">
        <f t="shared" si="11"/>
        <v>1.0133882375476835</v>
      </c>
      <c r="C150">
        <f t="shared" si="9"/>
        <v>0.97509215105084968</v>
      </c>
      <c r="D150">
        <f t="shared" si="10"/>
        <v>0.95264938769784613</v>
      </c>
    </row>
    <row r="151" spans="1:4" x14ac:dyDescent="0.35">
      <c r="A151">
        <f t="shared" si="8"/>
        <v>149</v>
      </c>
      <c r="B151">
        <f t="shared" si="11"/>
        <v>1.0099818808926939</v>
      </c>
      <c r="C151">
        <f t="shared" si="9"/>
        <v>0.97181452110124822</v>
      </c>
      <c r="D151">
        <f t="shared" si="10"/>
        <v>0.94944719582170101</v>
      </c>
    </row>
    <row r="152" spans="1:4" x14ac:dyDescent="0.35">
      <c r="A152">
        <f t="shared" si="8"/>
        <v>150</v>
      </c>
      <c r="B152">
        <f t="shared" si="11"/>
        <v>1.0066096448309378</v>
      </c>
      <c r="C152">
        <f t="shared" si="9"/>
        <v>0.96856972232277971</v>
      </c>
      <c r="D152">
        <f t="shared" si="10"/>
        <v>0.94627707947302619</v>
      </c>
    </row>
    <row r="153" spans="1:4" x14ac:dyDescent="0.35">
      <c r="A153">
        <f t="shared" si="8"/>
        <v>151</v>
      </c>
      <c r="B153">
        <f t="shared" si="11"/>
        <v>1.0032709635114363</v>
      </c>
      <c r="C153">
        <f t="shared" si="9"/>
        <v>0.96535721024805488</v>
      </c>
      <c r="D153">
        <f t="shared" si="10"/>
        <v>0.9431385067159177</v>
      </c>
    </row>
    <row r="154" spans="1:4" x14ac:dyDescent="0.35">
      <c r="A154">
        <f t="shared" si="8"/>
        <v>152</v>
      </c>
      <c r="B154">
        <f t="shared" si="11"/>
        <v>0.99996528413424657</v>
      </c>
      <c r="C154">
        <f t="shared" si="9"/>
        <v>0.96217645296751986</v>
      </c>
      <c r="D154">
        <f t="shared" si="10"/>
        <v>0.94003095788327495</v>
      </c>
    </row>
    <row r="155" spans="1:4" x14ac:dyDescent="0.35">
      <c r="A155">
        <f t="shared" si="8"/>
        <v>153</v>
      </c>
      <c r="B155">
        <f t="shared" si="11"/>
        <v>0.99669206656597586</v>
      </c>
      <c r="C155">
        <f t="shared" si="9"/>
        <v>0.95902693075950007</v>
      </c>
      <c r="D155">
        <f t="shared" si="10"/>
        <v>0.93695392521536014</v>
      </c>
    </row>
    <row r="156" spans="1:4" x14ac:dyDescent="0.35">
      <c r="A156">
        <f t="shared" si="8"/>
        <v>154</v>
      </c>
      <c r="B156">
        <f t="shared" si="11"/>
        <v>0.99345078296904987</v>
      </c>
      <c r="C156">
        <f t="shared" si="9"/>
        <v>0.95590813573347855</v>
      </c>
      <c r="D156">
        <f t="shared" si="10"/>
        <v>0.93390691251128644</v>
      </c>
    </row>
    <row r="157" spans="1:4" x14ac:dyDescent="0.35">
      <c r="A157">
        <f t="shared" si="8"/>
        <v>155</v>
      </c>
      <c r="B157">
        <f t="shared" si="11"/>
        <v>0.99024091744415665</v>
      </c>
      <c r="C157">
        <f t="shared" si="9"/>
        <v>0.95281957148605234</v>
      </c>
      <c r="D157">
        <f t="shared" si="10"/>
        <v>0.93088943479289321</v>
      </c>
    </row>
    <row r="158" spans="1:4" x14ac:dyDescent="0.35">
      <c r="A158">
        <f t="shared" si="8"/>
        <v>156</v>
      </c>
      <c r="B158">
        <f t="shared" si="11"/>
        <v>0.98706196568531812</v>
      </c>
      <c r="C158">
        <f t="shared" si="9"/>
        <v>0.94976075276903826</v>
      </c>
      <c r="D158">
        <f t="shared" si="10"/>
        <v>0.92790101798049063</v>
      </c>
    </row>
    <row r="159" spans="1:4" x14ac:dyDescent="0.35">
      <c r="A159">
        <f t="shared" si="8"/>
        <v>157</v>
      </c>
      <c r="B159">
        <f t="shared" si="11"/>
        <v>0.98391343464706327</v>
      </c>
      <c r="C159">
        <f t="shared" si="9"/>
        <v>0.94673120516922438</v>
      </c>
      <c r="D159">
        <f t="shared" si="10"/>
        <v>0.9249411985799818</v>
      </c>
    </row>
    <row r="160" spans="1:4" x14ac:dyDescent="0.35">
      <c r="A160">
        <f t="shared" si="8"/>
        <v>158</v>
      </c>
      <c r="B160">
        <f t="shared" si="11"/>
        <v>0.98079484222320701</v>
      </c>
      <c r="C160">
        <f t="shared" si="9"/>
        <v>0.94373046479928713</v>
      </c>
      <c r="D160">
        <f t="shared" si="10"/>
        <v>0.92200952338089393</v>
      </c>
    </row>
    <row r="161" spans="1:4" x14ac:dyDescent="0.35">
      <c r="A161">
        <f t="shared" si="8"/>
        <v>159</v>
      </c>
      <c r="B161">
        <f t="shared" si="11"/>
        <v>0.97770571693675679</v>
      </c>
      <c r="C161">
        <f t="shared" si="9"/>
        <v>0.94075807799941702</v>
      </c>
      <c r="D161">
        <f t="shared" si="10"/>
        <v>0.91910554916487164</v>
      </c>
    </row>
    <row r="162" spans="1:4" x14ac:dyDescent="0.35">
      <c r="A162">
        <f t="shared" si="8"/>
        <v>160</v>
      </c>
      <c r="B162">
        <f t="shared" si="11"/>
        <v>0.97464559764049619</v>
      </c>
      <c r="C162">
        <f t="shared" si="9"/>
        <v>0.93781360104921696</v>
      </c>
      <c r="D162">
        <f t="shared" si="10"/>
        <v>0.91622884242420566</v>
      </c>
    </row>
    <row r="163" spans="1:4" x14ac:dyDescent="0.35">
      <c r="A163">
        <f t="shared" si="8"/>
        <v>161</v>
      </c>
      <c r="B163">
        <f t="shared" si="11"/>
        <v>0.97161403322781292</v>
      </c>
      <c r="C163">
        <f t="shared" si="9"/>
        <v>0.93489659988945817</v>
      </c>
      <c r="D163">
        <f t="shared" si="10"/>
        <v>0.91337897908999321</v>
      </c>
    </row>
    <row r="164" spans="1:4" x14ac:dyDescent="0.35">
      <c r="A164">
        <f t="shared" si="8"/>
        <v>162</v>
      </c>
      <c r="B164">
        <f t="shared" si="11"/>
        <v>0.96861058235335917</v>
      </c>
      <c r="C164">
        <f t="shared" si="9"/>
        <v>0.93200664985329662</v>
      </c>
      <c r="D164">
        <f t="shared" si="10"/>
        <v>0.910555544269541</v>
      </c>
    </row>
    <row r="165" spans="1:4" x14ac:dyDescent="0.35">
      <c r="A165">
        <f t="shared" si="8"/>
        <v>163</v>
      </c>
      <c r="B165">
        <f t="shared" si="11"/>
        <v>0.96563481316315336</v>
      </c>
      <c r="C165">
        <f t="shared" si="9"/>
        <v>0.92914333540657446</v>
      </c>
      <c r="D165">
        <f t="shared" si="10"/>
        <v>0.90775813199264321</v>
      </c>
    </row>
    <row r="166" spans="1:4" x14ac:dyDescent="0.35">
      <c r="A166">
        <f t="shared" si="8"/>
        <v>164</v>
      </c>
      <c r="B166">
        <f t="shared" si="11"/>
        <v>0.96268630303374558</v>
      </c>
      <c r="C166">
        <f t="shared" si="9"/>
        <v>0.92630624989684229</v>
      </c>
      <c r="D166">
        <f t="shared" si="10"/>
        <v>0.90498634496638108</v>
      </c>
    </row>
    <row r="167" spans="1:4" x14ac:dyDescent="0.35">
      <c r="A167">
        <f t="shared" si="8"/>
        <v>165</v>
      </c>
      <c r="B167">
        <f t="shared" si="11"/>
        <v>0.95976463832009196</v>
      </c>
      <c r="C167">
        <f t="shared" si="9"/>
        <v>0.92349499531076196</v>
      </c>
      <c r="D167">
        <f t="shared" si="10"/>
        <v>0.90223979433810875</v>
      </c>
    </row>
    <row r="168" spans="1:4" x14ac:dyDescent="0.35">
      <c r="A168">
        <f t="shared" si="8"/>
        <v>166</v>
      </c>
      <c r="B168">
        <f t="shared" si="11"/>
        <v>0.95686941411179538</v>
      </c>
      <c r="C168">
        <f t="shared" si="9"/>
        <v>0.92070918203955787</v>
      </c>
      <c r="D168">
        <f t="shared" si="10"/>
        <v>0.89951809946630301</v>
      </c>
    </row>
    <row r="169" spans="1:4" x14ac:dyDescent="0.35">
      <c r="A169">
        <f t="shared" si="8"/>
        <v>167</v>
      </c>
      <c r="B169">
        <f t="shared" si="11"/>
        <v>0.95400023399738532</v>
      </c>
      <c r="C169">
        <f t="shared" si="9"/>
        <v>0.91794842865220583</v>
      </c>
      <c r="D169">
        <f t="shared" si="10"/>
        <v>0.89682088769897284</v>
      </c>
    </row>
    <row r="170" spans="1:4" x14ac:dyDescent="0.35">
      <c r="A170">
        <f t="shared" si="8"/>
        <v>168</v>
      </c>
      <c r="B170">
        <f t="shared" si="11"/>
        <v>0.95115670983632694</v>
      </c>
      <c r="C170">
        <f t="shared" si="9"/>
        <v>0.91521236167605746</v>
      </c>
      <c r="D170">
        <f t="shared" si="10"/>
        <v>0.89414779415933243</v>
      </c>
    </row>
    <row r="171" spans="1:4" x14ac:dyDescent="0.35">
      <c r="A171">
        <f t="shared" si="8"/>
        <v>169</v>
      </c>
      <c r="B171">
        <f t="shared" si="11"/>
        <v>0.94833846153846157</v>
      </c>
      <c r="C171">
        <f t="shared" si="9"/>
        <v>0.91250061538461535</v>
      </c>
      <c r="D171">
        <f t="shared" si="10"/>
        <v>0.89149846153846157</v>
      </c>
    </row>
    <row r="172" spans="1:4" x14ac:dyDescent="0.35">
      <c r="A172">
        <f t="shared" si="8"/>
        <v>170</v>
      </c>
      <c r="B172">
        <f t="shared" si="11"/>
        <v>0.94554511685059217</v>
      </c>
      <c r="C172">
        <f t="shared" si="9"/>
        <v>0.90981283159218418</v>
      </c>
      <c r="D172">
        <f t="shared" si="10"/>
        <v>0.88887253989468218</v>
      </c>
    </row>
    <row r="173" spans="1:4" x14ac:dyDescent="0.35">
      <c r="A173">
        <f t="shared" si="8"/>
        <v>171</v>
      </c>
      <c r="B173">
        <f t="shared" si="11"/>
        <v>0.94277631114994453</v>
      </c>
      <c r="C173">
        <f t="shared" si="9"/>
        <v>0.90714865945513656</v>
      </c>
      <c r="D173">
        <f t="shared" si="10"/>
        <v>0.88626968645939941</v>
      </c>
    </row>
    <row r="174" spans="1:4" x14ac:dyDescent="0.35">
      <c r="A174">
        <f t="shared" si="8"/>
        <v>172</v>
      </c>
      <c r="B174">
        <f t="shared" si="11"/>
        <v>0.9400316872442418</v>
      </c>
      <c r="C174">
        <f t="shared" si="9"/>
        <v>0.90450775527954275</v>
      </c>
      <c r="D174">
        <f t="shared" si="10"/>
        <v>0.88368956544915755</v>
      </c>
    </row>
    <row r="175" spans="1:4" x14ac:dyDescent="0.35">
      <c r="A175">
        <f t="shared" si="8"/>
        <v>173</v>
      </c>
      <c r="B175">
        <f t="shared" si="11"/>
        <v>0.93731089517814381</v>
      </c>
      <c r="C175">
        <f t="shared" si="9"/>
        <v>0.90188978233492523</v>
      </c>
      <c r="D175">
        <f t="shared" si="10"/>
        <v>0.88113184788368271</v>
      </c>
    </row>
    <row r="176" spans="1:4" x14ac:dyDescent="0.35">
      <c r="A176">
        <f t="shared" si="8"/>
        <v>174</v>
      </c>
      <c r="B176">
        <f t="shared" si="11"/>
        <v>0.93461359204581529</v>
      </c>
      <c r="C176">
        <f t="shared" si="9"/>
        <v>0.89929441067390903</v>
      </c>
      <c r="D176">
        <f t="shared" si="10"/>
        <v>0.87859621140968291</v>
      </c>
    </row>
    <row r="177" spans="1:4" x14ac:dyDescent="0.35">
      <c r="A177">
        <f t="shared" si="8"/>
        <v>175</v>
      </c>
      <c r="B177">
        <f t="shared" si="11"/>
        <v>0.93193944180939148</v>
      </c>
      <c r="C177">
        <f t="shared" si="9"/>
        <v>0.89672131695754842</v>
      </c>
      <c r="D177">
        <f t="shared" si="10"/>
        <v>0.87608234013019581</v>
      </c>
    </row>
    <row r="178" spans="1:4" x14ac:dyDescent="0.35">
      <c r="A178">
        <f t="shared" si="8"/>
        <v>176</v>
      </c>
      <c r="B178">
        <f t="shared" si="11"/>
        <v>0.92928811512312526</v>
      </c>
      <c r="C178">
        <f t="shared" si="9"/>
        <v>0.89417018428611938</v>
      </c>
      <c r="D178">
        <f t="shared" si="10"/>
        <v>0.87358992443927497</v>
      </c>
    </row>
    <row r="179" spans="1:4" x14ac:dyDescent="0.35">
      <c r="A179">
        <f t="shared" si="8"/>
        <v>177</v>
      </c>
      <c r="B179">
        <f t="shared" si="11"/>
        <v>0.92665928916300755</v>
      </c>
      <c r="C179">
        <f t="shared" si="9"/>
        <v>0.8916407020351782</v>
      </c>
      <c r="D179">
        <f t="shared" si="10"/>
        <v>0.87111866086182255</v>
      </c>
    </row>
    <row r="180" spans="1:4" x14ac:dyDescent="0.35">
      <c r="A180">
        <f t="shared" si="8"/>
        <v>178</v>
      </c>
      <c r="B180">
        <f t="shared" si="11"/>
        <v>0.92405264746165783</v>
      </c>
      <c r="C180">
        <f t="shared" si="9"/>
        <v>0.88913256569669186</v>
      </c>
      <c r="D180">
        <f t="shared" si="10"/>
        <v>0.8686682518983756</v>
      </c>
    </row>
    <row r="181" spans="1:4" x14ac:dyDescent="0.35">
      <c r="A181">
        <f t="shared" si="8"/>
        <v>179</v>
      </c>
      <c r="B181">
        <f t="shared" si="11"/>
        <v>0.92146787974829658</v>
      </c>
      <c r="C181">
        <f t="shared" si="9"/>
        <v>0.88664547672505811</v>
      </c>
      <c r="D181">
        <f t="shared" si="10"/>
        <v>0.8662384058746706</v>
      </c>
    </row>
    <row r="182" spans="1:4" x14ac:dyDescent="0.35">
      <c r="A182">
        <f t="shared" si="8"/>
        <v>180</v>
      </c>
      <c r="B182">
        <f t="shared" si="11"/>
        <v>0.91890468179361351</v>
      </c>
      <c r="C182">
        <f t="shared" si="9"/>
        <v>0.88417914238783579</v>
      </c>
      <c r="D182">
        <f t="shared" si="10"/>
        <v>0.86382883679580869</v>
      </c>
    </row>
    <row r="183" spans="1:4" x14ac:dyDescent="0.35">
      <c r="A183">
        <f t="shared" si="8"/>
        <v>181</v>
      </c>
      <c r="B183">
        <f t="shared" si="11"/>
        <v>0.91636275525935662</v>
      </c>
      <c r="C183">
        <f t="shared" si="9"/>
        <v>0.88173327562101811</v>
      </c>
      <c r="D183">
        <f t="shared" si="10"/>
        <v>0.86143926420486094</v>
      </c>
    </row>
    <row r="184" spans="1:4" x14ac:dyDescent="0.35">
      <c r="A184">
        <f t="shared" si="8"/>
        <v>182</v>
      </c>
      <c r="B184">
        <f t="shared" si="11"/>
        <v>0.91384180755247202</v>
      </c>
      <c r="C184">
        <f t="shared" si="9"/>
        <v>0.8793075948886846</v>
      </c>
      <c r="D184">
        <f t="shared" si="10"/>
        <v>0.85906941304574991</v>
      </c>
    </row>
    <row r="185" spans="1:4" x14ac:dyDescent="0.35">
      <c r="A185">
        <f t="shared" si="8"/>
        <v>183</v>
      </c>
      <c r="B185">
        <f t="shared" si="11"/>
        <v>0.91134155168363562</v>
      </c>
      <c r="C185">
        <f t="shared" si="9"/>
        <v>0.87690182404687878</v>
      </c>
      <c r="D185">
        <f t="shared" si="10"/>
        <v>0.85671901353026025</v>
      </c>
    </row>
    <row r="186" spans="1:4" x14ac:dyDescent="0.35">
      <c r="A186">
        <f t="shared" si="8"/>
        <v>184</v>
      </c>
      <c r="B186">
        <f t="shared" si="11"/>
        <v>0.90886170613001693</v>
      </c>
      <c r="C186">
        <f t="shared" si="9"/>
        <v>0.87451569221155823</v>
      </c>
      <c r="D186">
        <f t="shared" si="10"/>
        <v>0.85438780100902867</v>
      </c>
    </row>
    <row r="187" spans="1:4" x14ac:dyDescent="0.35">
      <c r="A187">
        <f t="shared" ref="A187:A250" si="12">A186+1</f>
        <v>185</v>
      </c>
      <c r="B187">
        <f t="shared" si="11"/>
        <v>0.9064019947021299</v>
      </c>
      <c r="C187">
        <f t="shared" ref="C187:C250" si="13">1.96*$G$16/SQRT(A187)</f>
        <v>0.87214893363047707</v>
      </c>
      <c r="D187">
        <f t="shared" ref="D187:D250" si="14">1.96*$G$17/SQRT(A187)</f>
        <v>0.85207551584637431</v>
      </c>
    </row>
    <row r="188" spans="1:4" x14ac:dyDescent="0.35">
      <c r="A188">
        <f t="shared" si="12"/>
        <v>186</v>
      </c>
      <c r="B188">
        <f t="shared" si="11"/>
        <v>0.90396214641462602</v>
      </c>
      <c r="C188">
        <f t="shared" si="13"/>
        <v>0.86980128755886188</v>
      </c>
      <c r="D188">
        <f t="shared" si="14"/>
        <v>0.84978190329883685</v>
      </c>
    </row>
    <row r="189" spans="1:4" x14ac:dyDescent="0.35">
      <c r="A189">
        <f t="shared" si="12"/>
        <v>187</v>
      </c>
      <c r="B189">
        <f t="shared" si="11"/>
        <v>0.90154189536089169</v>
      </c>
      <c r="C189">
        <f t="shared" si="13"/>
        <v>0.86747249813874805</v>
      </c>
      <c r="D189">
        <f t="shared" si="14"/>
        <v>0.84750671339728978</v>
      </c>
    </row>
    <row r="190" spans="1:4" x14ac:dyDescent="0.35">
      <c r="A190">
        <f t="shared" si="12"/>
        <v>188</v>
      </c>
      <c r="B190">
        <f t="shared" si="11"/>
        <v>0.89914098059132164</v>
      </c>
      <c r="C190">
        <f t="shared" si="13"/>
        <v>0.86516231428185308</v>
      </c>
      <c r="D190">
        <f t="shared" si="14"/>
        <v>0.8452497008325095</v>
      </c>
    </row>
    <row r="191" spans="1:4" x14ac:dyDescent="0.35">
      <c r="A191">
        <f t="shared" si="12"/>
        <v>189</v>
      </c>
      <c r="B191">
        <f t="shared" si="11"/>
        <v>0.89675914599513618</v>
      </c>
      <c r="C191">
        <f t="shared" si="13"/>
        <v>0.86287048955586043</v>
      </c>
      <c r="D191">
        <f t="shared" si="14"/>
        <v>0.8430106248440763</v>
      </c>
    </row>
    <row r="192" spans="1:4" x14ac:dyDescent="0.35">
      <c r="A192">
        <f t="shared" si="12"/>
        <v>190</v>
      </c>
      <c r="B192">
        <f t="shared" si="11"/>
        <v>0.89439614018562685</v>
      </c>
      <c r="C192">
        <f t="shared" si="13"/>
        <v>0.86059678207400148</v>
      </c>
      <c r="D192">
        <f t="shared" si="14"/>
        <v>0.84078924911249786</v>
      </c>
    </row>
    <row r="193" spans="1:4" x14ac:dyDescent="0.35">
      <c r="A193">
        <f t="shared" si="12"/>
        <v>191</v>
      </c>
      <c r="B193">
        <f t="shared" si="11"/>
        <v>0.89205171638870906</v>
      </c>
      <c r="C193">
        <f t="shared" si="13"/>
        <v>0.85834095438781943</v>
      </c>
      <c r="D193">
        <f t="shared" si="14"/>
        <v>0.83858534165444143</v>
      </c>
    </row>
    <row r="194" spans="1:4" x14ac:dyDescent="0.35">
      <c r="A194">
        <f t="shared" si="12"/>
        <v>192</v>
      </c>
      <c r="B194">
        <f t="shared" si="11"/>
        <v>0.88972563233467283</v>
      </c>
      <c r="C194">
        <f t="shared" si="13"/>
        <v>0.85610277338301122</v>
      </c>
      <c r="D194">
        <f t="shared" si="14"/>
        <v>0.83639867472097307</v>
      </c>
    </row>
    <row r="195" spans="1:4" x14ac:dyDescent="0.35">
      <c r="A195">
        <f t="shared" si="12"/>
        <v>193</v>
      </c>
      <c r="B195">
        <f t="shared" si="11"/>
        <v>0.88741765015302065</v>
      </c>
      <c r="C195">
        <f t="shared" si="13"/>
        <v>0.8538820101782395</v>
      </c>
      <c r="D195">
        <f t="shared" si="14"/>
        <v>0.83422902469869809</v>
      </c>
    </row>
    <row r="196" spans="1:4" x14ac:dyDescent="0.35">
      <c r="A196">
        <f t="shared" si="12"/>
        <v>194</v>
      </c>
      <c r="B196">
        <f t="shared" ref="B196:B259" si="15">1.96*$G$15/SQRT(A196)</f>
        <v>0.88512753627029228</v>
      </c>
      <c r="C196">
        <f t="shared" si="13"/>
        <v>0.85167844002681869</v>
      </c>
      <c r="D196">
        <f t="shared" si="14"/>
        <v>0.83207617201371031</v>
      </c>
    </row>
    <row r="197" spans="1:4" x14ac:dyDescent="0.35">
      <c r="A197">
        <f t="shared" si="12"/>
        <v>195</v>
      </c>
      <c r="B197">
        <f t="shared" si="15"/>
        <v>0.88285506131077451</v>
      </c>
      <c r="C197">
        <f t="shared" si="13"/>
        <v>0.84949184222117657</v>
      </c>
      <c r="D197">
        <f t="shared" si="14"/>
        <v>0.82993990103825266</v>
      </c>
    </row>
    <row r="198" spans="1:4" x14ac:dyDescent="0.35">
      <c r="A198">
        <f t="shared" si="12"/>
        <v>196</v>
      </c>
      <c r="B198">
        <f t="shared" si="15"/>
        <v>0.88060000000000005</v>
      </c>
      <c r="C198">
        <f t="shared" si="13"/>
        <v>0.84732200000000002</v>
      </c>
      <c r="D198">
        <f t="shared" si="14"/>
        <v>0.82782</v>
      </c>
    </row>
    <row r="199" spans="1:4" x14ac:dyDescent="0.35">
      <c r="A199">
        <f t="shared" si="12"/>
        <v>197</v>
      </c>
      <c r="B199">
        <f t="shared" si="15"/>
        <v>0.8783621310709453</v>
      </c>
      <c r="C199">
        <f t="shared" si="13"/>
        <v>0.84516870045797809</v>
      </c>
      <c r="D199">
        <f t="shared" si="14"/>
        <v>0.82571626089387906</v>
      </c>
    </row>
    <row r="200" spans="1:4" x14ac:dyDescent="0.35">
      <c r="A200">
        <f t="shared" si="12"/>
        <v>198</v>
      </c>
      <c r="B200">
        <f t="shared" si="15"/>
        <v>0.87614123717283598</v>
      </c>
      <c r="C200">
        <f t="shared" si="13"/>
        <v>0.84303173445805324</v>
      </c>
      <c r="D200">
        <f t="shared" si="14"/>
        <v>0.82362847939633999</v>
      </c>
    </row>
    <row r="201" spans="1:4" x14ac:dyDescent="0.35">
      <c r="A201">
        <f t="shared" si="12"/>
        <v>199</v>
      </c>
      <c r="B201">
        <f t="shared" si="15"/>
        <v>0.87393710478247677</v>
      </c>
      <c r="C201">
        <f t="shared" si="13"/>
        <v>0.8409108965461024</v>
      </c>
      <c r="D201">
        <f t="shared" si="14"/>
        <v>0.8215564547820009</v>
      </c>
    </row>
    <row r="202" spans="1:4" x14ac:dyDescent="0.35">
      <c r="A202">
        <f t="shared" si="12"/>
        <v>200</v>
      </c>
      <c r="B202">
        <f t="shared" si="15"/>
        <v>0.8717495241180232</v>
      </c>
      <c r="C202">
        <f t="shared" si="13"/>
        <v>0.83880598486796687</v>
      </c>
      <c r="D202">
        <f t="shared" si="14"/>
        <v>0.81949998984258687</v>
      </c>
    </row>
    <row r="203" spans="1:4" x14ac:dyDescent="0.35">
      <c r="A203">
        <f t="shared" si="12"/>
        <v>201</v>
      </c>
      <c r="B203">
        <f t="shared" si="15"/>
        <v>0.86957828905511425</v>
      </c>
      <c r="C203">
        <f t="shared" si="13"/>
        <v>0.8367168010887549</v>
      </c>
      <c r="D203">
        <f t="shared" si="14"/>
        <v>0.81745889080809075</v>
      </c>
    </row>
    <row r="204" spans="1:4" x14ac:dyDescent="0.35">
      <c r="A204">
        <f t="shared" si="12"/>
        <v>202</v>
      </c>
      <c r="B204">
        <f t="shared" si="15"/>
        <v>0.86742319704529303</v>
      </c>
      <c r="C204">
        <f t="shared" si="13"/>
        <v>0.83464315031434455</v>
      </c>
      <c r="D204">
        <f t="shared" si="14"/>
        <v>0.8154329672700823</v>
      </c>
    </row>
    <row r="205" spans="1:4" x14ac:dyDescent="0.35">
      <c r="A205">
        <f t="shared" si="12"/>
        <v>203</v>
      </c>
      <c r="B205">
        <f t="shared" si="15"/>
        <v>0.86528404903663947</v>
      </c>
      <c r="C205">
        <f t="shared" si="13"/>
        <v>0.8325848410150164</v>
      </c>
      <c r="D205">
        <f t="shared" si="14"/>
        <v>0.8134220321070984</v>
      </c>
    </row>
    <row r="206" spans="1:4" x14ac:dyDescent="0.35">
      <c r="A206">
        <f t="shared" si="12"/>
        <v>204</v>
      </c>
      <c r="B206">
        <f t="shared" si="15"/>
        <v>0.8631606493965458</v>
      </c>
      <c r="C206">
        <f t="shared" si="13"/>
        <v>0.83054168495114689</v>
      </c>
      <c r="D206">
        <f t="shared" si="14"/>
        <v>0.81142590141204696</v>
      </c>
    </row>
    <row r="207" spans="1:4" x14ac:dyDescent="0.35">
      <c r="A207">
        <f t="shared" si="12"/>
        <v>205</v>
      </c>
      <c r="B207">
        <f t="shared" si="15"/>
        <v>0.86105280583656685</v>
      </c>
      <c r="C207">
        <f t="shared" si="13"/>
        <v>0.82851349710089872</v>
      </c>
      <c r="D207">
        <f t="shared" si="14"/>
        <v>0.80944439442156113</v>
      </c>
    </row>
    <row r="208" spans="1:4" x14ac:dyDescent="0.35">
      <c r="A208">
        <f t="shared" si="12"/>
        <v>206</v>
      </c>
      <c r="B208">
        <f t="shared" si="15"/>
        <v>0.85896032933927791</v>
      </c>
      <c r="C208">
        <f t="shared" si="13"/>
        <v>0.82650009558984294</v>
      </c>
      <c r="D208">
        <f t="shared" si="14"/>
        <v>0.80747733344724171</v>
      </c>
    </row>
    <row r="209" spans="1:4" x14ac:dyDescent="0.35">
      <c r="A209">
        <f t="shared" si="12"/>
        <v>207</v>
      </c>
      <c r="B209">
        <f t="shared" si="15"/>
        <v>0.85688303408708011</v>
      </c>
      <c r="C209">
        <f t="shared" si="13"/>
        <v>0.82450130162245394</v>
      </c>
      <c r="D209">
        <f t="shared" si="14"/>
        <v>0.80552454380872895</v>
      </c>
    </row>
    <row r="210" spans="1:4" x14ac:dyDescent="0.35">
      <c r="A210">
        <f t="shared" si="12"/>
        <v>208</v>
      </c>
      <c r="B210">
        <f t="shared" si="15"/>
        <v>0.85482073739288944</v>
      </c>
      <c r="C210">
        <f t="shared" si="13"/>
        <v>0.82251693941541881</v>
      </c>
      <c r="D210">
        <f t="shared" si="14"/>
        <v>0.80358585376854608</v>
      </c>
    </row>
    <row r="211" spans="1:4" x14ac:dyDescent="0.35">
      <c r="A211">
        <f t="shared" si="12"/>
        <v>209</v>
      </c>
      <c r="B211">
        <f t="shared" si="15"/>
        <v>0.85277325963265149</v>
      </c>
      <c r="C211">
        <f t="shared" si="13"/>
        <v>0.82054683613270207</v>
      </c>
      <c r="D211">
        <f t="shared" si="14"/>
        <v>0.80166109446865941</v>
      </c>
    </row>
    <row r="212" spans="1:4" x14ac:dyDescent="0.35">
      <c r="A212">
        <f t="shared" si="12"/>
        <v>210</v>
      </c>
      <c r="B212">
        <f t="shared" si="15"/>
        <v>0.85074042417962803</v>
      </c>
      <c r="C212">
        <f t="shared" si="13"/>
        <v>0.81859082182231524</v>
      </c>
      <c r="D212">
        <f t="shared" si="14"/>
        <v>0.79975009986870271</v>
      </c>
    </row>
    <row r="213" spans="1:4" x14ac:dyDescent="0.35">
      <c r="A213">
        <f t="shared" si="12"/>
        <v>211</v>
      </c>
      <c r="B213">
        <f t="shared" si="15"/>
        <v>0.84872205734039563</v>
      </c>
      <c r="C213">
        <f t="shared" si="13"/>
        <v>0.81664872935473398</v>
      </c>
      <c r="D213">
        <f t="shared" si="14"/>
        <v>0.79785270668581232</v>
      </c>
    </row>
    <row r="214" spans="1:4" x14ac:dyDescent="0.35">
      <c r="A214">
        <f t="shared" si="12"/>
        <v>212</v>
      </c>
      <c r="B214">
        <f t="shared" si="15"/>
        <v>0.84671798829250888</v>
      </c>
      <c r="C214">
        <f t="shared" si="13"/>
        <v>0.81472039436291754</v>
      </c>
      <c r="D214">
        <f t="shared" si="14"/>
        <v>0.79596875433602621</v>
      </c>
    </row>
    <row r="215" spans="1:4" x14ac:dyDescent="0.35">
      <c r="A215">
        <f t="shared" si="12"/>
        <v>213</v>
      </c>
      <c r="B215">
        <f t="shared" si="15"/>
        <v>0.84472804902377419</v>
      </c>
      <c r="C215">
        <f t="shared" si="13"/>
        <v>0.81280565518387737</v>
      </c>
      <c r="D215">
        <f t="shared" si="14"/>
        <v>0.79409808487719813</v>
      </c>
    </row>
    <row r="216" spans="1:4" x14ac:dyDescent="0.35">
      <c r="A216">
        <f t="shared" si="12"/>
        <v>214</v>
      </c>
      <c r="B216">
        <f t="shared" si="15"/>
        <v>0.84275207427308585</v>
      </c>
      <c r="C216">
        <f t="shared" si="13"/>
        <v>0.81090435280174844</v>
      </c>
      <c r="D216">
        <f t="shared" si="14"/>
        <v>0.79224054295337942</v>
      </c>
    </row>
    <row r="217" spans="1:4" x14ac:dyDescent="0.35">
      <c r="A217">
        <f t="shared" si="12"/>
        <v>215</v>
      </c>
      <c r="B217">
        <f t="shared" si="15"/>
        <v>0.84078990147277854</v>
      </c>
      <c r="C217">
        <f t="shared" si="13"/>
        <v>0.80901633079232083</v>
      </c>
      <c r="D217">
        <f t="shared" si="14"/>
        <v>0.79039597574062637</v>
      </c>
    </row>
    <row r="218" spans="1:4" x14ac:dyDescent="0.35">
      <c r="A218">
        <f t="shared" si="12"/>
        <v>216</v>
      </c>
      <c r="B218">
        <f t="shared" si="15"/>
        <v>0.83884137069244813</v>
      </c>
      <c r="C218">
        <f t="shared" si="13"/>
        <v>0.80714143526898308</v>
      </c>
      <c r="D218">
        <f t="shared" si="14"/>
        <v>0.78856423289418853</v>
      </c>
    </row>
    <row r="219" spans="1:4" x14ac:dyDescent="0.35">
      <c r="A219">
        <f t="shared" si="12"/>
        <v>217</v>
      </c>
      <c r="B219">
        <f t="shared" si="15"/>
        <v>0.83690632458419878</v>
      </c>
      <c r="C219">
        <f t="shared" si="13"/>
        <v>0.80527951483003923</v>
      </c>
      <c r="D219">
        <f t="shared" si="14"/>
        <v>0.78674516649703774</v>
      </c>
    </row>
    <row r="220" spans="1:4" x14ac:dyDescent="0.35">
      <c r="A220">
        <f t="shared" si="12"/>
        <v>218</v>
      </c>
      <c r="B220">
        <f t="shared" si="15"/>
        <v>0.83498460832927279</v>
      </c>
      <c r="C220">
        <f t="shared" si="13"/>
        <v>0.80343042050735414</v>
      </c>
      <c r="D220">
        <f t="shared" si="14"/>
        <v>0.7849386310096963</v>
      </c>
    </row>
    <row r="221" spans="1:4" x14ac:dyDescent="0.35">
      <c r="A221">
        <f t="shared" si="12"/>
        <v>219</v>
      </c>
      <c r="B221">
        <f t="shared" si="15"/>
        <v>0.83307606958602221</v>
      </c>
      <c r="C221">
        <f t="shared" si="13"/>
        <v>0.80159400571629291</v>
      </c>
      <c r="D221">
        <f t="shared" si="14"/>
        <v>0.78314448322132746</v>
      </c>
    </row>
    <row r="222" spans="1:4" x14ac:dyDescent="0.35">
      <c r="A222">
        <f t="shared" si="12"/>
        <v>220</v>
      </c>
      <c r="B222">
        <f t="shared" si="15"/>
        <v>0.83118055843918337</v>
      </c>
      <c r="C222">
        <f t="shared" si="13"/>
        <v>0.7997701262069109</v>
      </c>
      <c r="D222">
        <f t="shared" si="14"/>
        <v>0.78136258220204946</v>
      </c>
    </row>
    <row r="223" spans="1:4" x14ac:dyDescent="0.35">
      <c r="A223">
        <f t="shared" si="12"/>
        <v>221</v>
      </c>
      <c r="B223">
        <f t="shared" si="15"/>
        <v>0.82929792735041385</v>
      </c>
      <c r="C223">
        <f t="shared" si="13"/>
        <v>0.79795864001636085</v>
      </c>
      <c r="D223">
        <f t="shared" si="14"/>
        <v>0.77959278925643827</v>
      </c>
    </row>
    <row r="224" spans="1:4" x14ac:dyDescent="0.35">
      <c r="A224">
        <f t="shared" si="12"/>
        <v>222</v>
      </c>
      <c r="B224">
        <f t="shared" si="15"/>
        <v>0.8274280311100578</v>
      </c>
      <c r="C224">
        <f t="shared" si="13"/>
        <v>0.79615940742248048</v>
      </c>
      <c r="D224">
        <f t="shared" si="14"/>
        <v>0.77783496787818307</v>
      </c>
    </row>
    <row r="225" spans="1:4" x14ac:dyDescent="0.35">
      <c r="A225">
        <f t="shared" si="12"/>
        <v>223</v>
      </c>
      <c r="B225">
        <f t="shared" si="15"/>
        <v>0.82557072679010091</v>
      </c>
      <c r="C225">
        <f t="shared" si="13"/>
        <v>0.7943722908985259</v>
      </c>
      <c r="D225">
        <f t="shared" si="14"/>
        <v>0.77608898370586121</v>
      </c>
    </row>
    <row r="226" spans="1:4" x14ac:dyDescent="0.35">
      <c r="A226">
        <f t="shared" si="12"/>
        <v>224</v>
      </c>
      <c r="B226">
        <f t="shared" si="15"/>
        <v>0.82372587369828321</v>
      </c>
      <c r="C226">
        <f t="shared" si="13"/>
        <v>0.7925971550690174</v>
      </c>
      <c r="D226">
        <f t="shared" si="14"/>
        <v>0.77435470447980104</v>
      </c>
    </row>
    <row r="227" spans="1:4" x14ac:dyDescent="0.35">
      <c r="A227">
        <f t="shared" si="12"/>
        <v>225</v>
      </c>
      <c r="B227">
        <f t="shared" si="15"/>
        <v>0.82189333333333336</v>
      </c>
      <c r="C227">
        <f t="shared" si="13"/>
        <v>0.79083386666666666</v>
      </c>
      <c r="D227">
        <f t="shared" si="14"/>
        <v>0.77263199999999999</v>
      </c>
    </row>
    <row r="228" spans="1:4" x14ac:dyDescent="0.35">
      <c r="A228">
        <f t="shared" si="12"/>
        <v>226</v>
      </c>
      <c r="B228">
        <f t="shared" si="15"/>
        <v>0.82007296934129459</v>
      </c>
      <c r="C228">
        <f t="shared" si="13"/>
        <v>0.7890822944903525</v>
      </c>
      <c r="D228">
        <f t="shared" si="14"/>
        <v>0.77092074208506745</v>
      </c>
    </row>
    <row r="229" spans="1:4" x14ac:dyDescent="0.35">
      <c r="A229">
        <f t="shared" si="12"/>
        <v>227</v>
      </c>
      <c r="B229">
        <f t="shared" si="15"/>
        <v>0.8182646474729095</v>
      </c>
      <c r="C229">
        <f t="shared" si="13"/>
        <v>0.78734230936411598</v>
      </c>
      <c r="D229">
        <f t="shared" si="14"/>
        <v>0.76922080453216435</v>
      </c>
    </row>
    <row r="230" spans="1:4" x14ac:dyDescent="0.35">
      <c r="A230">
        <f t="shared" si="12"/>
        <v>228</v>
      </c>
      <c r="B230">
        <f t="shared" si="15"/>
        <v>0.81646823554203429</v>
      </c>
      <c r="C230">
        <f t="shared" si="13"/>
        <v>0.78561378409714688</v>
      </c>
      <c r="D230">
        <f t="shared" si="14"/>
        <v>0.76753206307790922</v>
      </c>
    </row>
    <row r="231" spans="1:4" x14ac:dyDescent="0.35">
      <c r="A231">
        <f t="shared" si="12"/>
        <v>229</v>
      </c>
      <c r="B231">
        <f t="shared" si="15"/>
        <v>0.81468360338505286</v>
      </c>
      <c r="C231">
        <f t="shared" si="13"/>
        <v>0.78389659344473062</v>
      </c>
      <c r="D231">
        <f t="shared" si="14"/>
        <v>0.76585439536022537</v>
      </c>
    </row>
    <row r="232" spans="1:4" x14ac:dyDescent="0.35">
      <c r="A232">
        <f t="shared" si="12"/>
        <v>230</v>
      </c>
      <c r="B232">
        <f t="shared" si="15"/>
        <v>0.81291062282126203</v>
      </c>
      <c r="C232">
        <f t="shared" si="13"/>
        <v>0.78219061407013102</v>
      </c>
      <c r="D232">
        <f t="shared" si="14"/>
        <v>0.76418768088110056</v>
      </c>
    </row>
    <row r="233" spans="1:4" x14ac:dyDescent="0.35">
      <c r="A233">
        <f t="shared" si="12"/>
        <v>231</v>
      </c>
      <c r="B233">
        <f t="shared" si="15"/>
        <v>0.81114916761420164</v>
      </c>
      <c r="C233">
        <f t="shared" si="13"/>
        <v>0.78049572450738192</v>
      </c>
      <c r="D233">
        <f t="shared" si="14"/>
        <v>0.76253180097023432</v>
      </c>
    </row>
    <row r="234" spans="1:4" x14ac:dyDescent="0.35">
      <c r="A234">
        <f t="shared" si="12"/>
        <v>232</v>
      </c>
      <c r="B234">
        <f t="shared" si="15"/>
        <v>0.80939911343390181</v>
      </c>
      <c r="C234">
        <f t="shared" si="13"/>
        <v>0.77881180512496084</v>
      </c>
      <c r="D234">
        <f t="shared" si="14"/>
        <v>0.76088663874954865</v>
      </c>
    </row>
    <row r="235" spans="1:4" x14ac:dyDescent="0.35">
      <c r="A235">
        <f t="shared" si="12"/>
        <v>233</v>
      </c>
      <c r="B235">
        <f t="shared" si="15"/>
        <v>0.807660337820023</v>
      </c>
      <c r="C235">
        <f t="shared" si="13"/>
        <v>0.77713873809032197</v>
      </c>
      <c r="D235">
        <f t="shared" si="14"/>
        <v>0.75925207909853676</v>
      </c>
    </row>
    <row r="236" spans="1:4" x14ac:dyDescent="0.35">
      <c r="A236">
        <f t="shared" si="12"/>
        <v>234</v>
      </c>
      <c r="B236">
        <f t="shared" si="15"/>
        <v>0.8059327201458627</v>
      </c>
      <c r="C236">
        <f t="shared" si="13"/>
        <v>0.77547640733526302</v>
      </c>
      <c r="D236">
        <f t="shared" si="14"/>
        <v>0.75762800862042701</v>
      </c>
    </row>
    <row r="237" spans="1:4" x14ac:dyDescent="0.35">
      <c r="A237">
        <f t="shared" si="12"/>
        <v>235</v>
      </c>
      <c r="B237">
        <f t="shared" si="15"/>
        <v>0.80421614158320576</v>
      </c>
      <c r="C237">
        <f t="shared" si="13"/>
        <v>0.77382469852210423</v>
      </c>
      <c r="D237">
        <f t="shared" si="14"/>
        <v>0.75601431560914079</v>
      </c>
    </row>
    <row r="238" spans="1:4" x14ac:dyDescent="0.35">
      <c r="A238">
        <f t="shared" si="12"/>
        <v>236</v>
      </c>
      <c r="B238">
        <f t="shared" si="15"/>
        <v>0.80251048506799449</v>
      </c>
      <c r="C238">
        <f t="shared" si="13"/>
        <v>0.77218349901065553</v>
      </c>
      <c r="D238">
        <f t="shared" si="14"/>
        <v>0.75441089001701933</v>
      </c>
    </row>
    <row r="239" spans="1:4" x14ac:dyDescent="0.35">
      <c r="A239">
        <f t="shared" si="12"/>
        <v>237</v>
      </c>
      <c r="B239">
        <f t="shared" si="15"/>
        <v>0.80081563526679711</v>
      </c>
      <c r="C239">
        <f t="shared" si="13"/>
        <v>0.77055269782595159</v>
      </c>
      <c r="D239">
        <f t="shared" si="14"/>
        <v>0.75281762342330227</v>
      </c>
    </row>
    <row r="240" spans="1:4" x14ac:dyDescent="0.35">
      <c r="A240">
        <f t="shared" si="12"/>
        <v>238</v>
      </c>
      <c r="B240">
        <f t="shared" si="15"/>
        <v>0.79913147854405042</v>
      </c>
      <c r="C240">
        <f t="shared" si="13"/>
        <v>0.76893218562673382</v>
      </c>
      <c r="D240">
        <f t="shared" si="14"/>
        <v>0.75123440900333383</v>
      </c>
    </row>
    <row r="241" spans="1:4" x14ac:dyDescent="0.35">
      <c r="A241">
        <f t="shared" si="12"/>
        <v>239</v>
      </c>
      <c r="B241">
        <f t="shared" si="15"/>
        <v>0.79745790293005858</v>
      </c>
      <c r="C241">
        <f t="shared" si="13"/>
        <v>0.76732185467465708</v>
      </c>
      <c r="D241">
        <f t="shared" si="14"/>
        <v>0.74966114149847951</v>
      </c>
    </row>
    <row r="242" spans="1:4" x14ac:dyDescent="0.35">
      <c r="A242">
        <f t="shared" si="12"/>
        <v>240</v>
      </c>
      <c r="B242">
        <f t="shared" si="15"/>
        <v>0.79579479808972531</v>
      </c>
      <c r="C242">
        <f t="shared" si="13"/>
        <v>0.76572159880420421</v>
      </c>
      <c r="D242">
        <f t="shared" si="14"/>
        <v>0.74809771718673224</v>
      </c>
    </row>
    <row r="243" spans="1:4" x14ac:dyDescent="0.35">
      <c r="A243">
        <f t="shared" si="12"/>
        <v>241</v>
      </c>
      <c r="B243">
        <f t="shared" si="15"/>
        <v>0.79414205529200033</v>
      </c>
      <c r="C243">
        <f t="shared" si="13"/>
        <v>0.76413131339328666</v>
      </c>
      <c r="D243">
        <f t="shared" si="14"/>
        <v>0.74654403385399015</v>
      </c>
    </row>
    <row r="244" spans="1:4" x14ac:dyDescent="0.35">
      <c r="A244">
        <f t="shared" si="12"/>
        <v>242</v>
      </c>
      <c r="B244">
        <f t="shared" si="15"/>
        <v>0.79249956738002114</v>
      </c>
      <c r="C244">
        <f t="shared" si="13"/>
        <v>0.76255089533451548</v>
      </c>
      <c r="D244">
        <f t="shared" si="14"/>
        <v>0.74499999076598811</v>
      </c>
    </row>
    <row r="245" spans="1:4" x14ac:dyDescent="0.35">
      <c r="A245">
        <f t="shared" si="12"/>
        <v>243</v>
      </c>
      <c r="B245">
        <f t="shared" si="15"/>
        <v>0.79086722874193138</v>
      </c>
      <c r="C245">
        <f t="shared" si="13"/>
        <v>0.76098024300712097</v>
      </c>
      <c r="D245">
        <f t="shared" si="14"/>
        <v>0.74346548864086492</v>
      </c>
    </row>
    <row r="246" spans="1:4" x14ac:dyDescent="0.35">
      <c r="A246">
        <f t="shared" si="12"/>
        <v>244</v>
      </c>
      <c r="B246">
        <f t="shared" si="15"/>
        <v>0.7892449352823574</v>
      </c>
      <c r="C246">
        <f t="shared" si="13"/>
        <v>0.75941925624950901</v>
      </c>
      <c r="D246">
        <f t="shared" si="14"/>
        <v>0.74194042962234963</v>
      </c>
    </row>
    <row r="247" spans="1:4" x14ac:dyDescent="0.35">
      <c r="A247">
        <f t="shared" si="12"/>
        <v>245</v>
      </c>
      <c r="B247">
        <f t="shared" si="15"/>
        <v>0.78763258439452588</v>
      </c>
      <c r="C247">
        <f t="shared" si="13"/>
        <v>0.75786783633243071</v>
      </c>
      <c r="D247">
        <f t="shared" si="14"/>
        <v>0.7404247172535503</v>
      </c>
    </row>
    <row r="248" spans="1:4" x14ac:dyDescent="0.35">
      <c r="A248">
        <f t="shared" si="12"/>
        <v>246</v>
      </c>
      <c r="B248">
        <f t="shared" si="15"/>
        <v>0.78603007493300592</v>
      </c>
      <c r="C248">
        <f t="shared" si="13"/>
        <v>0.75632588593275552</v>
      </c>
      <c r="D248">
        <f t="shared" si="14"/>
        <v>0.7389182564513298</v>
      </c>
    </row>
    <row r="249" spans="1:4" x14ac:dyDescent="0.35">
      <c r="A249">
        <f t="shared" si="12"/>
        <v>247</v>
      </c>
      <c r="B249">
        <f t="shared" si="15"/>
        <v>0.78443730718705784</v>
      </c>
      <c r="C249">
        <f t="shared" si="13"/>
        <v>0.75479330910782672</v>
      </c>
      <c r="D249">
        <f t="shared" si="14"/>
        <v>0.7374209534812517</v>
      </c>
    </row>
    <row r="250" spans="1:4" x14ac:dyDescent="0.35">
      <c r="A250">
        <f t="shared" si="12"/>
        <v>248</v>
      </c>
      <c r="B250">
        <f t="shared" si="15"/>
        <v>0.78285418285457431</v>
      </c>
      <c r="C250">
        <f t="shared" si="13"/>
        <v>0.75327001127038795</v>
      </c>
      <c r="D250">
        <f t="shared" si="14"/>
        <v>0.73593271593308385</v>
      </c>
    </row>
    <row r="251" spans="1:4" x14ac:dyDescent="0.35">
      <c r="A251">
        <f t="shared" ref="A251:A314" si="16">A250+1</f>
        <v>249</v>
      </c>
      <c r="B251">
        <f t="shared" si="15"/>
        <v>0.78128060501659735</v>
      </c>
      <c r="C251">
        <f t="shared" ref="C251:C300" si="17">1.96*$G$16/SQRT(A251)</f>
        <v>0.75175589916406238</v>
      </c>
      <c r="D251">
        <f t="shared" ref="D251:D300" si="18">1.96*$G$17/SQRT(A251)</f>
        <v>0.7344534526968427</v>
      </c>
    </row>
    <row r="252" spans="1:4" x14ac:dyDescent="0.35">
      <c r="A252">
        <f t="shared" si="16"/>
        <v>250</v>
      </c>
      <c r="B252">
        <f t="shared" si="15"/>
        <v>0.77971647811239697</v>
      </c>
      <c r="C252">
        <f t="shared" si="17"/>
        <v>0.75025088083937364</v>
      </c>
      <c r="D252">
        <f t="shared" si="18"/>
        <v>0.73298307393936457</v>
      </c>
    </row>
    <row r="253" spans="1:4" x14ac:dyDescent="0.35">
      <c r="A253">
        <f t="shared" si="16"/>
        <v>251</v>
      </c>
      <c r="B253">
        <f t="shared" si="15"/>
        <v>0.77816170791509565</v>
      </c>
      <c r="C253">
        <f t="shared" si="17"/>
        <v>0.74875486563029148</v>
      </c>
      <c r="D253">
        <f t="shared" si="18"/>
        <v>0.73152149108139275</v>
      </c>
    </row>
    <row r="254" spans="1:4" x14ac:dyDescent="0.35">
      <c r="A254">
        <f t="shared" si="16"/>
        <v>252</v>
      </c>
      <c r="B254">
        <f t="shared" si="15"/>
        <v>0.77661620150782618</v>
      </c>
      <c r="C254">
        <f t="shared" si="17"/>
        <v>0.74726776413129026</v>
      </c>
      <c r="D254">
        <f t="shared" si="18"/>
        <v>0.7300686167751631</v>
      </c>
    </row>
    <row r="255" spans="1:4" x14ac:dyDescent="0.35">
      <c r="A255">
        <f t="shared" si="16"/>
        <v>253</v>
      </c>
      <c r="B255">
        <f t="shared" si="15"/>
        <v>0.77507986726040767</v>
      </c>
      <c r="C255">
        <f t="shared" si="17"/>
        <v>0.74578948817490698</v>
      </c>
      <c r="D255">
        <f t="shared" si="18"/>
        <v>0.72862436488247861</v>
      </c>
    </row>
    <row r="256" spans="1:4" x14ac:dyDescent="0.35">
      <c r="A256">
        <f t="shared" si="16"/>
        <v>254</v>
      </c>
      <c r="B256">
        <f t="shared" si="15"/>
        <v>0.77355261480652737</v>
      </c>
      <c r="C256">
        <f t="shared" si="17"/>
        <v>0.74431995080978464</v>
      </c>
      <c r="D256">
        <f t="shared" si="18"/>
        <v>0.72718865045325853</v>
      </c>
    </row>
    <row r="257" spans="1:4" x14ac:dyDescent="0.35">
      <c r="A257">
        <f t="shared" si="16"/>
        <v>255</v>
      </c>
      <c r="B257">
        <f t="shared" si="15"/>
        <v>0.77203435502141571</v>
      </c>
      <c r="C257">
        <f t="shared" si="17"/>
        <v>0.74285906627919152</v>
      </c>
      <c r="D257">
        <f t="shared" si="18"/>
        <v>0.72576138970455184</v>
      </c>
    </row>
    <row r="258" spans="1:4" x14ac:dyDescent="0.35">
      <c r="A258">
        <f t="shared" si="16"/>
        <v>256</v>
      </c>
      <c r="B258">
        <f t="shared" si="15"/>
        <v>0.77052500000000002</v>
      </c>
      <c r="C258">
        <f t="shared" si="17"/>
        <v>0.74140675</v>
      </c>
      <c r="D258">
        <f t="shared" si="18"/>
        <v>0.7243425</v>
      </c>
    </row>
    <row r="259" spans="1:4" x14ac:dyDescent="0.35">
      <c r="A259">
        <f t="shared" si="16"/>
        <v>257</v>
      </c>
      <c r="B259">
        <f t="shared" si="15"/>
        <v>0.76902446303552763</v>
      </c>
      <c r="C259">
        <f t="shared" si="17"/>
        <v>0.73996291854211826</v>
      </c>
      <c r="D259">
        <f t="shared" si="18"/>
        <v>0.7229318998297416</v>
      </c>
    </row>
    <row r="260" spans="1:4" x14ac:dyDescent="0.35">
      <c r="A260">
        <f t="shared" si="16"/>
        <v>258</v>
      </c>
      <c r="B260">
        <f t="shared" ref="B260:B300" si="19">1.96*$G$15/SQRT(A260)</f>
        <v>0.76753265859864483</v>
      </c>
      <c r="C260">
        <f t="shared" si="17"/>
        <v>0.73852748960835901</v>
      </c>
      <c r="D260">
        <f t="shared" si="18"/>
        <v>0.72152950879074518</v>
      </c>
    </row>
    <row r="261" spans="1:4" x14ac:dyDescent="0.35">
      <c r="A261">
        <f t="shared" si="16"/>
        <v>259</v>
      </c>
      <c r="B261">
        <f t="shared" si="19"/>
        <v>0.76604950231691948</v>
      </c>
      <c r="C261">
        <f t="shared" si="17"/>
        <v>0.73710038201473638</v>
      </c>
      <c r="D261">
        <f t="shared" si="18"/>
        <v>0.72013524756755876</v>
      </c>
    </row>
    <row r="262" spans="1:4" x14ac:dyDescent="0.35">
      <c r="A262">
        <f t="shared" si="16"/>
        <v>260</v>
      </c>
      <c r="B262">
        <f t="shared" si="19"/>
        <v>0.76457491095479879</v>
      </c>
      <c r="C262">
        <f t="shared" si="17"/>
        <v>0.73568151567118112</v>
      </c>
      <c r="D262">
        <f t="shared" si="18"/>
        <v>0.71874903791346989</v>
      </c>
    </row>
    <row r="263" spans="1:4" x14ac:dyDescent="0.35">
      <c r="A263">
        <f t="shared" si="16"/>
        <v>261</v>
      </c>
      <c r="B263">
        <f t="shared" si="19"/>
        <v>0.76310880239398882</v>
      </c>
      <c r="C263">
        <f t="shared" si="17"/>
        <v>0.73427081156266116</v>
      </c>
      <c r="D263">
        <f t="shared" si="18"/>
        <v>0.71737080263205977</v>
      </c>
    </row>
    <row r="264" spans="1:4" x14ac:dyDescent="0.35">
      <c r="A264">
        <f t="shared" si="16"/>
        <v>262</v>
      </c>
      <c r="B264">
        <f t="shared" si="19"/>
        <v>0.76165109561424615</v>
      </c>
      <c r="C264">
        <f t="shared" si="17"/>
        <v>0.73286819173069984</v>
      </c>
      <c r="D264">
        <f t="shared" si="18"/>
        <v>0.71600046555914754</v>
      </c>
    </row>
    <row r="265" spans="1:4" x14ac:dyDescent="0.35">
      <c r="A265">
        <f t="shared" si="16"/>
        <v>263</v>
      </c>
      <c r="B265">
        <f t="shared" si="19"/>
        <v>0.76020171067457321</v>
      </c>
      <c r="C265">
        <f t="shared" si="17"/>
        <v>0.73147357925528134</v>
      </c>
      <c r="D265">
        <f t="shared" si="18"/>
        <v>0.71463795154511145</v>
      </c>
    </row>
    <row r="266" spans="1:4" x14ac:dyDescent="0.35">
      <c r="A266">
        <f t="shared" si="16"/>
        <v>264</v>
      </c>
      <c r="B266">
        <f t="shared" si="19"/>
        <v>0.75876056869480279</v>
      </c>
      <c r="C266">
        <f t="shared" si="17"/>
        <v>0.73008689823713113</v>
      </c>
      <c r="D266">
        <f t="shared" si="18"/>
        <v>0.71328318643757849</v>
      </c>
    </row>
    <row r="267" spans="1:4" x14ac:dyDescent="0.35">
      <c r="A267">
        <f t="shared" si="16"/>
        <v>265</v>
      </c>
      <c r="B267">
        <f t="shared" si="19"/>
        <v>0.75732759183756837</v>
      </c>
      <c r="C267">
        <f t="shared" si="17"/>
        <v>0.72870807378036806</v>
      </c>
      <c r="D267">
        <f t="shared" si="18"/>
        <v>0.71193609706447403</v>
      </c>
    </row>
    <row r="268" spans="1:4" x14ac:dyDescent="0.35">
      <c r="A268">
        <f t="shared" si="16"/>
        <v>266</v>
      </c>
      <c r="B268">
        <f t="shared" si="19"/>
        <v>0.75590270329064535</v>
      </c>
      <c r="C268">
        <f t="shared" si="17"/>
        <v>0.72733703197551236</v>
      </c>
      <c r="D268">
        <f t="shared" si="18"/>
        <v>0.71059661121742224</v>
      </c>
    </row>
    <row r="269" spans="1:4" x14ac:dyDescent="0.35">
      <c r="A269">
        <f t="shared" si="16"/>
        <v>267</v>
      </c>
      <c r="B269">
        <f t="shared" si="19"/>
        <v>0.75448582724965707</v>
      </c>
      <c r="C269">
        <f t="shared" si="17"/>
        <v>0.72597369988284566</v>
      </c>
      <c r="D269">
        <f t="shared" si="18"/>
        <v>0.7092646576354884</v>
      </c>
    </row>
    <row r="270" spans="1:4" x14ac:dyDescent="0.35">
      <c r="A270">
        <f t="shared" si="16"/>
        <v>268</v>
      </c>
      <c r="B270">
        <f t="shared" si="19"/>
        <v>0.75307688890113667</v>
      </c>
      <c r="C270">
        <f t="shared" si="17"/>
        <v>0.72461800551611277</v>
      </c>
      <c r="D270">
        <f t="shared" si="18"/>
        <v>0.70794016598925613</v>
      </c>
    </row>
    <row r="271" spans="1:4" x14ac:dyDescent="0.35">
      <c r="A271">
        <f t="shared" si="16"/>
        <v>269</v>
      </c>
      <c r="B271">
        <f t="shared" si="19"/>
        <v>0.75167581440593467</v>
      </c>
      <c r="C271">
        <f t="shared" si="17"/>
        <v>0.72326987782655616</v>
      </c>
      <c r="D271">
        <f t="shared" si="18"/>
        <v>0.70662306686522924</v>
      </c>
    </row>
    <row r="272" spans="1:4" x14ac:dyDescent="0.35">
      <c r="A272">
        <f t="shared" si="16"/>
        <v>270</v>
      </c>
      <c r="B272">
        <f t="shared" si="19"/>
        <v>0.75028253088296559</v>
      </c>
      <c r="C272">
        <f t="shared" si="17"/>
        <v>0.72192924668727709</v>
      </c>
      <c r="D272">
        <f t="shared" si="18"/>
        <v>0.70531329175055257</v>
      </c>
    </row>
    <row r="273" spans="1:4" x14ac:dyDescent="0.35">
      <c r="A273">
        <f t="shared" si="16"/>
        <v>271</v>
      </c>
      <c r="B273">
        <f t="shared" si="19"/>
        <v>0.7488969663932834</v>
      </c>
      <c r="C273">
        <f t="shared" si="17"/>
        <v>0.72059604287791235</v>
      </c>
      <c r="D273">
        <f t="shared" si="18"/>
        <v>0.70401077301804205</v>
      </c>
    </row>
    <row r="274" spans="1:4" x14ac:dyDescent="0.35">
      <c r="A274">
        <f t="shared" si="16"/>
        <v>272</v>
      </c>
      <c r="B274">
        <f t="shared" si="19"/>
        <v>0.74751904992448182</v>
      </c>
      <c r="C274">
        <f t="shared" si="17"/>
        <v>0.719270198069625</v>
      </c>
      <c r="D274">
        <f t="shared" si="18"/>
        <v>0.70271544391152008</v>
      </c>
    </row>
    <row r="275" spans="1:4" x14ac:dyDescent="0.35">
      <c r="A275">
        <f t="shared" si="16"/>
        <v>273</v>
      </c>
      <c r="B275">
        <f t="shared" si="19"/>
        <v>0.7461487113754065</v>
      </c>
      <c r="C275">
        <f t="shared" si="17"/>
        <v>0.71795164481039309</v>
      </c>
      <c r="D275">
        <f t="shared" si="18"/>
        <v>0.70142723853144329</v>
      </c>
    </row>
    <row r="276" spans="1:4" x14ac:dyDescent="0.35">
      <c r="A276">
        <f t="shared" si="16"/>
        <v>274</v>
      </c>
      <c r="B276">
        <f t="shared" si="19"/>
        <v>0.74478588154117542</v>
      </c>
      <c r="C276">
        <f t="shared" si="17"/>
        <v>0.71664031651059712</v>
      </c>
      <c r="D276">
        <f t="shared" si="18"/>
        <v>0.70014609182082188</v>
      </c>
    </row>
    <row r="277" spans="1:4" x14ac:dyDescent="0.35">
      <c r="A277">
        <f t="shared" si="16"/>
        <v>275</v>
      </c>
      <c r="B277">
        <f t="shared" si="19"/>
        <v>0.74343049209850021</v>
      </c>
      <c r="C277">
        <f t="shared" si="17"/>
        <v>0.71533614742889551</v>
      </c>
      <c r="D277">
        <f t="shared" si="18"/>
        <v>0.69887193955141991</v>
      </c>
    </row>
    <row r="278" spans="1:4" x14ac:dyDescent="0.35">
      <c r="A278">
        <f t="shared" si="16"/>
        <v>276</v>
      </c>
      <c r="B278">
        <f t="shared" si="19"/>
        <v>0.74208247559129847</v>
      </c>
      <c r="C278">
        <f t="shared" si="17"/>
        <v>0.71403907265838096</v>
      </c>
      <c r="D278">
        <f t="shared" si="18"/>
        <v>0.69760471831023019</v>
      </c>
    </row>
    <row r="279" spans="1:4" x14ac:dyDescent="0.35">
      <c r="A279">
        <f t="shared" si="16"/>
        <v>277</v>
      </c>
      <c r="B279">
        <f t="shared" si="19"/>
        <v>0.74074176541659309</v>
      </c>
      <c r="C279">
        <f t="shared" si="17"/>
        <v>0.71274902811301211</v>
      </c>
      <c r="D279">
        <f t="shared" si="18"/>
        <v>0.69634436548621848</v>
      </c>
    </row>
    <row r="280" spans="1:4" x14ac:dyDescent="0.35">
      <c r="A280">
        <f t="shared" si="16"/>
        <v>278</v>
      </c>
      <c r="B280">
        <f t="shared" si="19"/>
        <v>0.73940829581069023</v>
      </c>
      <c r="C280">
        <f t="shared" si="17"/>
        <v>0.71146595051431483</v>
      </c>
      <c r="D280">
        <f t="shared" si="18"/>
        <v>0.69509081925733085</v>
      </c>
    </row>
    <row r="281" spans="1:4" x14ac:dyDescent="0.35">
      <c r="A281">
        <f t="shared" si="16"/>
        <v>279</v>
      </c>
      <c r="B281">
        <f t="shared" si="19"/>
        <v>0.73808200183563055</v>
      </c>
      <c r="C281">
        <f t="shared" si="17"/>
        <v>0.71018977737834443</v>
      </c>
      <c r="D281">
        <f t="shared" si="18"/>
        <v>0.69384401857775568</v>
      </c>
    </row>
    <row r="282" spans="1:4" x14ac:dyDescent="0.35">
      <c r="A282">
        <f t="shared" si="16"/>
        <v>280</v>
      </c>
      <c r="B282">
        <f t="shared" si="19"/>
        <v>0.73676281936590693</v>
      </c>
      <c r="C282">
        <f t="shared" si="17"/>
        <v>0.70892044700290591</v>
      </c>
      <c r="D282">
        <f t="shared" si="18"/>
        <v>0.69260390316543841</v>
      </c>
    </row>
    <row r="283" spans="1:4" x14ac:dyDescent="0.35">
      <c r="A283">
        <f t="shared" si="16"/>
        <v>281</v>
      </c>
      <c r="B283">
        <f t="shared" si="19"/>
        <v>0.73545068507544131</v>
      </c>
      <c r="C283">
        <f t="shared" si="17"/>
        <v>0.7076578984550228</v>
      </c>
      <c r="D283">
        <f t="shared" si="18"/>
        <v>0.69137041348983852</v>
      </c>
    </row>
    <row r="284" spans="1:4" x14ac:dyDescent="0.35">
      <c r="A284">
        <f t="shared" si="16"/>
        <v>282</v>
      </c>
      <c r="B284">
        <f t="shared" si="19"/>
        <v>0.73414553642481706</v>
      </c>
      <c r="C284">
        <f t="shared" si="17"/>
        <v>0.70640207155865187</v>
      </c>
      <c r="D284">
        <f t="shared" si="18"/>
        <v>0.69014349075992731</v>
      </c>
    </row>
    <row r="285" spans="1:4" x14ac:dyDescent="0.35">
      <c r="A285">
        <f t="shared" si="16"/>
        <v>283</v>
      </c>
      <c r="B285">
        <f t="shared" si="19"/>
        <v>0.7328473116487586</v>
      </c>
      <c r="C285">
        <f t="shared" si="17"/>
        <v>0.70515290688263621</v>
      </c>
      <c r="D285">
        <f t="shared" si="18"/>
        <v>0.68892307691241805</v>
      </c>
    </row>
    <row r="286" spans="1:4" x14ac:dyDescent="0.35">
      <c r="A286">
        <f t="shared" si="16"/>
        <v>284</v>
      </c>
      <c r="B286">
        <f t="shared" si="19"/>
        <v>0.73155594974385507</v>
      </c>
      <c r="C286">
        <f t="shared" si="17"/>
        <v>0.70391034572889255</v>
      </c>
      <c r="D286">
        <f t="shared" si="18"/>
        <v>0.68770911460022488</v>
      </c>
    </row>
    <row r="287" spans="1:4" x14ac:dyDescent="0.35">
      <c r="A287">
        <f t="shared" si="16"/>
        <v>285</v>
      </c>
      <c r="B287">
        <f t="shared" si="19"/>
        <v>0.73027139045651934</v>
      </c>
      <c r="C287">
        <f t="shared" si="17"/>
        <v>0.70267433012082547</v>
      </c>
      <c r="D287">
        <f t="shared" si="18"/>
        <v>0.68650154718114453</v>
      </c>
    </row>
    <row r="288" spans="1:4" x14ac:dyDescent="0.35">
      <c r="A288">
        <f t="shared" si="16"/>
        <v>286</v>
      </c>
      <c r="B288">
        <f t="shared" si="19"/>
        <v>0.72899357427118061</v>
      </c>
      <c r="C288">
        <f t="shared" si="17"/>
        <v>0.70144480279196608</v>
      </c>
      <c r="D288">
        <f t="shared" si="18"/>
        <v>0.68530031870675534</v>
      </c>
    </row>
    <row r="289" spans="1:4" x14ac:dyDescent="0.35">
      <c r="A289">
        <f t="shared" si="16"/>
        <v>287</v>
      </c>
      <c r="B289">
        <f t="shared" si="19"/>
        <v>0.72772244239870176</v>
      </c>
      <c r="C289">
        <f t="shared" si="17"/>
        <v>0.70022170717482712</v>
      </c>
      <c r="D289">
        <f t="shared" si="18"/>
        <v>0.68410537391152992</v>
      </c>
    </row>
    <row r="290" spans="1:4" x14ac:dyDescent="0.35">
      <c r="A290">
        <f t="shared" si="16"/>
        <v>288</v>
      </c>
      <c r="B290">
        <f t="shared" si="19"/>
        <v>0.72645793676501946</v>
      </c>
      <c r="C290">
        <f t="shared" si="17"/>
        <v>0.69900498738997252</v>
      </c>
      <c r="D290">
        <f t="shared" si="18"/>
        <v>0.68291665820215575</v>
      </c>
    </row>
    <row r="291" spans="1:4" x14ac:dyDescent="0.35">
      <c r="A291">
        <f t="shared" si="16"/>
        <v>289</v>
      </c>
      <c r="B291">
        <f t="shared" si="19"/>
        <v>0.72520000000000007</v>
      </c>
      <c r="C291">
        <f t="shared" si="17"/>
        <v>0.69779458823529417</v>
      </c>
      <c r="D291">
        <f t="shared" si="18"/>
        <v>0.68173411764705882</v>
      </c>
    </row>
    <row r="292" spans="1:4" x14ac:dyDescent="0.35">
      <c r="A292">
        <f t="shared" si="16"/>
        <v>290</v>
      </c>
      <c r="B292">
        <f t="shared" si="19"/>
        <v>0.72394857542650703</v>
      </c>
      <c r="C292">
        <f t="shared" si="17"/>
        <v>0.69659045517549256</v>
      </c>
      <c r="D292">
        <f t="shared" si="18"/>
        <v>0.6805576989661265</v>
      </c>
    </row>
    <row r="293" spans="1:4" x14ac:dyDescent="0.35">
      <c r="A293">
        <f t="shared" si="16"/>
        <v>291</v>
      </c>
      <c r="B293">
        <f t="shared" si="19"/>
        <v>0.72270360704967551</v>
      </c>
      <c r="C293">
        <f t="shared" si="17"/>
        <v>0.69539253433175696</v>
      </c>
      <c r="D293">
        <f t="shared" si="18"/>
        <v>0.67938734952062496</v>
      </c>
    </row>
    <row r="294" spans="1:4" x14ac:dyDescent="0.35">
      <c r="A294">
        <f t="shared" si="16"/>
        <v>292</v>
      </c>
      <c r="B294">
        <f t="shared" si="19"/>
        <v>0.72146503954638808</v>
      </c>
      <c r="C294">
        <f t="shared" si="17"/>
        <v>0.69420077247163825</v>
      </c>
      <c r="D294">
        <f t="shared" si="18"/>
        <v>0.6782230173033057</v>
      </c>
    </row>
    <row r="295" spans="1:4" x14ac:dyDescent="0.35">
      <c r="A295">
        <f t="shared" si="16"/>
        <v>293</v>
      </c>
      <c r="B295">
        <f t="shared" si="19"/>
        <v>0.72023281825494978</v>
      </c>
      <c r="C295">
        <f t="shared" si="17"/>
        <v>0.69301511699911489</v>
      </c>
      <c r="D295">
        <f t="shared" si="18"/>
        <v>0.67706465092869927</v>
      </c>
    </row>
    <row r="296" spans="1:4" x14ac:dyDescent="0.35">
      <c r="A296">
        <f t="shared" si="16"/>
        <v>294</v>
      </c>
      <c r="B296">
        <f t="shared" si="19"/>
        <v>0.71900688916495548</v>
      </c>
      <c r="C296">
        <f t="shared" si="17"/>
        <v>0.69183551594484261</v>
      </c>
      <c r="D296">
        <f t="shared" si="18"/>
        <v>0.67591219962359017</v>
      </c>
    </row>
    <row r="297" spans="1:4" x14ac:dyDescent="0.35">
      <c r="A297">
        <f t="shared" si="16"/>
        <v>295</v>
      </c>
      <c r="B297">
        <f t="shared" si="19"/>
        <v>0.71778719890734632</v>
      </c>
      <c r="C297">
        <f t="shared" si="17"/>
        <v>0.69066191795658693</v>
      </c>
      <c r="D297">
        <f t="shared" si="18"/>
        <v>0.67476561321766915</v>
      </c>
    </row>
    <row r="298" spans="1:4" x14ac:dyDescent="0.35">
      <c r="A298">
        <f t="shared" si="16"/>
        <v>296</v>
      </c>
      <c r="B298">
        <f t="shared" si="19"/>
        <v>0.71657369474465082</v>
      </c>
      <c r="C298">
        <f t="shared" si="17"/>
        <v>0.68949427228983307</v>
      </c>
      <c r="D298">
        <f t="shared" si="18"/>
        <v>0.67362484213435936</v>
      </c>
    </row>
    <row r="299" spans="1:4" x14ac:dyDescent="0.35">
      <c r="A299">
        <f t="shared" si="16"/>
        <v>297</v>
      </c>
      <c r="B299">
        <f t="shared" si="19"/>
        <v>0.71536632456140847</v>
      </c>
      <c r="C299">
        <f t="shared" si="17"/>
        <v>0.6883325287985711</v>
      </c>
      <c r="D299">
        <f t="shared" si="18"/>
        <v>0.67248983738181367</v>
      </c>
    </row>
    <row r="300" spans="1:4" x14ac:dyDescent="0.35">
      <c r="A300">
        <f t="shared" si="16"/>
        <v>298</v>
      </c>
      <c r="B300">
        <f t="shared" si="19"/>
        <v>0.71416503685476784</v>
      </c>
      <c r="C300">
        <f t="shared" si="17"/>
        <v>0.68717663792624983</v>
      </c>
      <c r="D300">
        <f t="shared" si="18"/>
        <v>0.67136055054407662</v>
      </c>
    </row>
    <row r="301" spans="1:4" x14ac:dyDescent="0.35">
      <c r="A301">
        <f t="shared" si="16"/>
        <v>299</v>
      </c>
      <c r="B301">
        <f t="shared" ref="B301:B364" si="20">1.96*$G$15/SQRT(A301)</f>
        <v>0.71296978072525963</v>
      </c>
      <c r="C301">
        <f t="shared" ref="C301:C364" si="21">1.96*$G$16/SQRT(A301)</f>
        <v>0.686026550696898</v>
      </c>
      <c r="D301">
        <f t="shared" ref="D301:D364" si="22">1.96*$G$17/SQRT(A301)</f>
        <v>0.67023693377241023</v>
      </c>
    </row>
    <row r="302" spans="1:4" x14ac:dyDescent="0.35">
      <c r="A302">
        <f t="shared" si="16"/>
        <v>300</v>
      </c>
      <c r="B302">
        <f t="shared" si="20"/>
        <v>0.71178050586773822</v>
      </c>
      <c r="C302">
        <f t="shared" si="21"/>
        <v>0.68488221870640886</v>
      </c>
      <c r="D302">
        <f t="shared" si="22"/>
        <v>0.66911893977677839</v>
      </c>
    </row>
    <row r="303" spans="1:4" x14ac:dyDescent="0.35">
      <c r="A303">
        <f t="shared" si="16"/>
        <v>301</v>
      </c>
      <c r="B303">
        <f t="shared" si="20"/>
        <v>0.71059716256248906</v>
      </c>
      <c r="C303">
        <f t="shared" si="21"/>
        <v>0.68374359411398289</v>
      </c>
      <c r="D303">
        <f t="shared" si="22"/>
        <v>0.66800652181748776</v>
      </c>
    </row>
    <row r="304" spans="1:4" x14ac:dyDescent="0.35">
      <c r="A304">
        <f t="shared" si="16"/>
        <v>302</v>
      </c>
      <c r="B304">
        <f t="shared" si="20"/>
        <v>0.70941970166649782</v>
      </c>
      <c r="C304">
        <f t="shared" si="21"/>
        <v>0.68261062963372732</v>
      </c>
      <c r="D304">
        <f t="shared" si="22"/>
        <v>0.66689963369697958</v>
      </c>
    </row>
    <row r="305" spans="1:4" x14ac:dyDescent="0.35">
      <c r="A305">
        <f t="shared" si="16"/>
        <v>303</v>
      </c>
      <c r="B305">
        <f t="shared" si="20"/>
        <v>0.70824807460487893</v>
      </c>
      <c r="C305">
        <f t="shared" si="21"/>
        <v>0.68148327852640833</v>
      </c>
      <c r="D305">
        <f t="shared" si="22"/>
        <v>0.6657982297517725</v>
      </c>
    </row>
    <row r="306" spans="1:4" x14ac:dyDescent="0.35">
      <c r="A306">
        <f t="shared" si="16"/>
        <v>304</v>
      </c>
      <c r="B306">
        <f t="shared" si="20"/>
        <v>0.70708223336245835</v>
      </c>
      <c r="C306">
        <f t="shared" si="21"/>
        <v>0.68036149459135242</v>
      </c>
      <c r="D306">
        <f t="shared" si="22"/>
        <v>0.66470226484454953</v>
      </c>
    </row>
    <row r="307" spans="1:4" x14ac:dyDescent="0.35">
      <c r="A307">
        <f t="shared" si="16"/>
        <v>305</v>
      </c>
      <c r="B307">
        <f t="shared" si="20"/>
        <v>0.70592213047550934</v>
      </c>
      <c r="C307">
        <f t="shared" si="21"/>
        <v>0.67924523215849375</v>
      </c>
      <c r="D307">
        <f t="shared" si="22"/>
        <v>0.663611694356389</v>
      </c>
    </row>
    <row r="308" spans="1:4" x14ac:dyDescent="0.35">
      <c r="A308">
        <f t="shared" si="16"/>
        <v>306</v>
      </c>
      <c r="B308">
        <f t="shared" si="20"/>
        <v>0.70476771902363533</v>
      </c>
      <c r="C308">
        <f t="shared" si="21"/>
        <v>0.67813444608056417</v>
      </c>
      <c r="D308">
        <f t="shared" si="22"/>
        <v>0.66252647417913446</v>
      </c>
    </row>
    <row r="309" spans="1:4" x14ac:dyDescent="0.35">
      <c r="A309">
        <f t="shared" si="16"/>
        <v>307</v>
      </c>
      <c r="B309">
        <f t="shared" si="20"/>
        <v>0.70361895262180041</v>
      </c>
      <c r="C309">
        <f t="shared" si="21"/>
        <v>0.67702909172542491</v>
      </c>
      <c r="D309">
        <f t="shared" si="22"/>
        <v>0.66144656070790231</v>
      </c>
    </row>
    <row r="310" spans="1:4" x14ac:dyDescent="0.35">
      <c r="A310">
        <f t="shared" si="16"/>
        <v>308</v>
      </c>
      <c r="B310">
        <f t="shared" si="20"/>
        <v>0.70247578541250022</v>
      </c>
      <c r="C310">
        <f t="shared" si="21"/>
        <v>0.67592912496853341</v>
      </c>
      <c r="D310">
        <f t="shared" si="22"/>
        <v>0.66037191083372238</v>
      </c>
    </row>
    <row r="311" spans="1:4" x14ac:dyDescent="0.35">
      <c r="A311">
        <f t="shared" si="16"/>
        <v>309</v>
      </c>
      <c r="B311">
        <f t="shared" si="20"/>
        <v>0.70133817205807392</v>
      </c>
      <c r="C311">
        <f t="shared" si="21"/>
        <v>0.67483450218554542</v>
      </c>
      <c r="D311">
        <f t="shared" si="22"/>
        <v>0.65930248193631014</v>
      </c>
    </row>
    <row r="312" spans="1:4" x14ac:dyDescent="0.35">
      <c r="A312">
        <f t="shared" si="16"/>
        <v>310</v>
      </c>
      <c r="B312">
        <f t="shared" si="20"/>
        <v>0.70020606773315142</v>
      </c>
      <c r="C312">
        <f t="shared" si="21"/>
        <v>0.67374518024504804</v>
      </c>
      <c r="D312">
        <f t="shared" si="22"/>
        <v>0.65823823187696728</v>
      </c>
    </row>
    <row r="313" spans="1:4" x14ac:dyDescent="0.35">
      <c r="A313">
        <f t="shared" si="16"/>
        <v>311</v>
      </c>
      <c r="B313">
        <f t="shared" si="20"/>
        <v>0.699079428117235</v>
      </c>
      <c r="C313">
        <f t="shared" si="21"/>
        <v>0.67266111650142146</v>
      </c>
      <c r="D313">
        <f t="shared" si="22"/>
        <v>0.65717911899160741</v>
      </c>
    </row>
    <row r="314" spans="1:4" x14ac:dyDescent="0.35">
      <c r="A314">
        <f t="shared" si="16"/>
        <v>312</v>
      </c>
      <c r="B314">
        <f t="shared" si="20"/>
        <v>0.69795820938741171</v>
      </c>
      <c r="C314">
        <f t="shared" si="21"/>
        <v>0.6715822687878269</v>
      </c>
      <c r="D314">
        <f t="shared" si="22"/>
        <v>0.6561251020839054</v>
      </c>
    </row>
    <row r="315" spans="1:4" x14ac:dyDescent="0.35">
      <c r="A315">
        <f t="shared" ref="A315:A378" si="23">A314+1</f>
        <v>313</v>
      </c>
      <c r="B315">
        <f t="shared" si="20"/>
        <v>0.69684236821119405</v>
      </c>
      <c r="C315">
        <f t="shared" si="21"/>
        <v>0.67050859540931795</v>
      </c>
      <c r="D315">
        <f t="shared" si="22"/>
        <v>0.65507614041856765</v>
      </c>
    </row>
    <row r="316" spans="1:4" x14ac:dyDescent="0.35">
      <c r="A316">
        <f t="shared" si="23"/>
        <v>314</v>
      </c>
      <c r="B316">
        <f t="shared" si="20"/>
        <v>0.69573186173948542</v>
      </c>
      <c r="C316">
        <f t="shared" si="21"/>
        <v>0.66944005513607119</v>
      </c>
      <c r="D316">
        <f t="shared" si="22"/>
        <v>0.65403219371471821</v>
      </c>
    </row>
    <row r="317" spans="1:4" x14ac:dyDescent="0.35">
      <c r="A317">
        <f t="shared" si="23"/>
        <v>315</v>
      </c>
      <c r="B317">
        <f t="shared" si="20"/>
        <v>0.69462664759966952</v>
      </c>
      <c r="C317">
        <f t="shared" si="21"/>
        <v>0.66837660719673764</v>
      </c>
      <c r="D317">
        <f t="shared" si="22"/>
        <v>0.65299322213940314</v>
      </c>
    </row>
    <row r="318" spans="1:4" x14ac:dyDescent="0.35">
      <c r="A318">
        <f t="shared" si="23"/>
        <v>316</v>
      </c>
      <c r="B318">
        <f t="shared" si="20"/>
        <v>0.69352668388881966</v>
      </c>
      <c r="C318">
        <f t="shared" si="21"/>
        <v>0.66731821127190827</v>
      </c>
      <c r="D318">
        <f t="shared" si="22"/>
        <v>0.65195918630120675</v>
      </c>
    </row>
    <row r="319" spans="1:4" x14ac:dyDescent="0.35">
      <c r="A319">
        <f t="shared" si="23"/>
        <v>317</v>
      </c>
      <c r="B319">
        <f t="shared" si="20"/>
        <v>0.69243192916702534</v>
      </c>
      <c r="C319">
        <f t="shared" si="21"/>
        <v>0.66626482748769278</v>
      </c>
      <c r="D319">
        <f t="shared" si="22"/>
        <v>0.65093004724397785</v>
      </c>
    </row>
    <row r="320" spans="1:4" x14ac:dyDescent="0.35">
      <c r="A320">
        <f t="shared" si="23"/>
        <v>318</v>
      </c>
      <c r="B320">
        <f t="shared" si="20"/>
        <v>0.69134234245083592</v>
      </c>
      <c r="C320">
        <f t="shared" si="21"/>
        <v>0.66521641640941087</v>
      </c>
      <c r="D320">
        <f t="shared" si="22"/>
        <v>0.64990576644066655</v>
      </c>
    </row>
    <row r="321" spans="1:4" x14ac:dyDescent="0.35">
      <c r="A321">
        <f t="shared" si="23"/>
        <v>319</v>
      </c>
      <c r="B321">
        <f t="shared" si="20"/>
        <v>0.69025788320681547</v>
      </c>
      <c r="C321">
        <f t="shared" si="21"/>
        <v>0.66417293903539099</v>
      </c>
      <c r="D321">
        <f t="shared" si="22"/>
        <v>0.64888630578726547</v>
      </c>
    </row>
    <row r="322" spans="1:4" x14ac:dyDescent="0.35">
      <c r="A322">
        <f t="shared" si="23"/>
        <v>320</v>
      </c>
      <c r="B322">
        <f t="shared" si="20"/>
        <v>0.68917851134521013</v>
      </c>
      <c r="C322">
        <f t="shared" si="21"/>
        <v>0.66313435679087684</v>
      </c>
      <c r="D322">
        <f t="shared" si="22"/>
        <v>0.64787162759685657</v>
      </c>
    </row>
    <row r="323" spans="1:4" x14ac:dyDescent="0.35">
      <c r="A323">
        <f t="shared" si="23"/>
        <v>321</v>
      </c>
      <c r="B323">
        <f t="shared" si="20"/>
        <v>0.68810418721372368</v>
      </c>
      <c r="C323">
        <f t="shared" si="21"/>
        <v>0.66210063152203813</v>
      </c>
      <c r="D323">
        <f t="shared" si="22"/>
        <v>0.64686169459375953</v>
      </c>
    </row>
    <row r="324" spans="1:4" x14ac:dyDescent="0.35">
      <c r="A324">
        <f t="shared" si="23"/>
        <v>322</v>
      </c>
      <c r="B324">
        <f t="shared" si="20"/>
        <v>0.68703487159139798</v>
      </c>
      <c r="C324">
        <f t="shared" si="21"/>
        <v>0.66107172549008231</v>
      </c>
      <c r="D324">
        <f t="shared" si="22"/>
        <v>0.64585646990778001</v>
      </c>
    </row>
    <row r="325" spans="1:4" x14ac:dyDescent="0.35">
      <c r="A325">
        <f t="shared" si="23"/>
        <v>323</v>
      </c>
      <c r="B325">
        <f t="shared" si="20"/>
        <v>0.68597052568260042</v>
      </c>
      <c r="C325">
        <f t="shared" si="21"/>
        <v>0.66004760136546936</v>
      </c>
      <c r="D325">
        <f t="shared" si="22"/>
        <v>0.64485591706855583</v>
      </c>
    </row>
    <row r="326" spans="1:4" x14ac:dyDescent="0.35">
      <c r="A326">
        <f t="shared" si="23"/>
        <v>324</v>
      </c>
      <c r="B326">
        <f t="shared" si="20"/>
        <v>0.68491111111111114</v>
      </c>
      <c r="C326">
        <f t="shared" si="21"/>
        <v>0.65902822222222224</v>
      </c>
      <c r="D326">
        <f t="shared" si="22"/>
        <v>0.64385999999999999</v>
      </c>
    </row>
    <row r="327" spans="1:4" x14ac:dyDescent="0.35">
      <c r="A327">
        <f t="shared" si="23"/>
        <v>325</v>
      </c>
      <c r="B327">
        <f t="shared" si="20"/>
        <v>0.68385658991431153</v>
      </c>
      <c r="C327">
        <f t="shared" si="21"/>
        <v>0.65801355153233509</v>
      </c>
      <c r="D327">
        <f t="shared" si="22"/>
        <v>0.64286868301483691</v>
      </c>
    </row>
    <row r="328" spans="1:4" x14ac:dyDescent="0.35">
      <c r="A328">
        <f t="shared" si="23"/>
        <v>326</v>
      </c>
      <c r="B328">
        <f t="shared" si="20"/>
        <v>0.68280692453747061</v>
      </c>
      <c r="C328">
        <f t="shared" si="21"/>
        <v>0.65700355316027548</v>
      </c>
      <c r="D328">
        <f t="shared" si="22"/>
        <v>0.64188193080923106</v>
      </c>
    </row>
    <row r="329" spans="1:4" x14ac:dyDescent="0.35">
      <c r="A329">
        <f t="shared" si="23"/>
        <v>327</v>
      </c>
      <c r="B329">
        <f t="shared" si="20"/>
        <v>0.6817620778281277</v>
      </c>
      <c r="C329">
        <f t="shared" si="21"/>
        <v>0.65599819135757986</v>
      </c>
      <c r="D329">
        <f t="shared" si="22"/>
        <v>0.64089970845750699</v>
      </c>
    </row>
    <row r="330" spans="1:4" x14ac:dyDescent="0.35">
      <c r="A330">
        <f t="shared" si="23"/>
        <v>328</v>
      </c>
      <c r="B330">
        <f t="shared" si="20"/>
        <v>0.68072201303056901</v>
      </c>
      <c r="C330">
        <f t="shared" si="21"/>
        <v>0.6549974307575378</v>
      </c>
      <c r="D330">
        <f t="shared" si="22"/>
        <v>0.63992198140695622</v>
      </c>
    </row>
    <row r="331" spans="1:4" x14ac:dyDescent="0.35">
      <c r="A331">
        <f t="shared" si="23"/>
        <v>329</v>
      </c>
      <c r="B331">
        <f t="shared" si="20"/>
        <v>0.67968669378039737</v>
      </c>
      <c r="C331">
        <f t="shared" si="21"/>
        <v>0.6540012363699681</v>
      </c>
      <c r="D331">
        <f t="shared" si="22"/>
        <v>0.63894871547273291</v>
      </c>
    </row>
    <row r="332" spans="1:4" x14ac:dyDescent="0.35">
      <c r="A332">
        <f t="shared" si="23"/>
        <v>330</v>
      </c>
      <c r="B332">
        <f t="shared" si="20"/>
        <v>0.6786560840991912</v>
      </c>
      <c r="C332">
        <f t="shared" si="21"/>
        <v>0.65300957357607869</v>
      </c>
      <c r="D332">
        <f t="shared" si="22"/>
        <v>0.63797987683283275</v>
      </c>
    </row>
    <row r="333" spans="1:4" x14ac:dyDescent="0.35">
      <c r="A333">
        <f t="shared" si="23"/>
        <v>331</v>
      </c>
      <c r="B333">
        <f t="shared" si="20"/>
        <v>0.67763014838925384</v>
      </c>
      <c r="C333">
        <f t="shared" si="21"/>
        <v>0.65202240812341516</v>
      </c>
      <c r="D333">
        <f t="shared" si="22"/>
        <v>0.63701543202315714</v>
      </c>
    </row>
    <row r="334" spans="1:4" x14ac:dyDescent="0.35">
      <c r="A334">
        <f t="shared" si="23"/>
        <v>332</v>
      </c>
      <c r="B334">
        <f t="shared" si="20"/>
        <v>0.67660885142844929</v>
      </c>
      <c r="C334">
        <f t="shared" si="21"/>
        <v>0.65103970612089079</v>
      </c>
      <c r="D334">
        <f t="shared" si="22"/>
        <v>0.63605534793265828</v>
      </c>
    </row>
    <row r="335" spans="1:4" x14ac:dyDescent="0.35">
      <c r="A335">
        <f t="shared" si="23"/>
        <v>333</v>
      </c>
      <c r="B335">
        <f t="shared" si="20"/>
        <v>0.67559215836512232</v>
      </c>
      <c r="C335">
        <f t="shared" si="21"/>
        <v>0.65006143403389982</v>
      </c>
      <c r="D335">
        <f t="shared" si="22"/>
        <v>0.63509959179856412</v>
      </c>
    </row>
    <row r="336" spans="1:4" x14ac:dyDescent="0.35">
      <c r="A336">
        <f t="shared" si="23"/>
        <v>334</v>
      </c>
      <c r="B336">
        <f t="shared" si="20"/>
        <v>0.67458003471310424</v>
      </c>
      <c r="C336">
        <f t="shared" si="21"/>
        <v>0.6490875586795104</v>
      </c>
      <c r="D336">
        <f t="shared" si="22"/>
        <v>0.6341481312016829</v>
      </c>
    </row>
    <row r="337" spans="1:4" x14ac:dyDescent="0.35">
      <c r="A337">
        <f t="shared" si="23"/>
        <v>335</v>
      </c>
      <c r="B337">
        <f t="shared" si="20"/>
        <v>0.67357244634679947</v>
      </c>
      <c r="C337">
        <f t="shared" si="21"/>
        <v>0.64811804722173838</v>
      </c>
      <c r="D337">
        <f t="shared" si="22"/>
        <v>0.63320093406178457</v>
      </c>
    </row>
    <row r="338" spans="1:4" x14ac:dyDescent="0.35">
      <c r="A338">
        <f t="shared" si="23"/>
        <v>336</v>
      </c>
      <c r="B338">
        <f t="shared" si="20"/>
        <v>0.6725693594963521</v>
      </c>
      <c r="C338">
        <f t="shared" si="21"/>
        <v>0.64715286716689535</v>
      </c>
      <c r="D338">
        <f t="shared" si="22"/>
        <v>0.63225796863305728</v>
      </c>
    </row>
    <row r="339" spans="1:4" x14ac:dyDescent="0.35">
      <c r="A339">
        <f t="shared" si="23"/>
        <v>337</v>
      </c>
      <c r="B339">
        <f t="shared" si="20"/>
        <v>0.67157074074289336</v>
      </c>
      <c r="C339">
        <f t="shared" si="21"/>
        <v>0.64619198635901642</v>
      </c>
      <c r="D339">
        <f t="shared" si="22"/>
        <v>0.63131920349963888</v>
      </c>
    </row>
    <row r="340" spans="1:4" x14ac:dyDescent="0.35">
      <c r="A340">
        <f t="shared" si="23"/>
        <v>338</v>
      </c>
      <c r="B340">
        <f t="shared" si="20"/>
        <v>0.67057655701386409</v>
      </c>
      <c r="C340">
        <f t="shared" si="21"/>
        <v>0.64523537297535927</v>
      </c>
      <c r="D340">
        <f t="shared" si="22"/>
        <v>0.63038460757122072</v>
      </c>
    </row>
    <row r="341" spans="1:4" x14ac:dyDescent="0.35">
      <c r="A341">
        <f t="shared" si="23"/>
        <v>339</v>
      </c>
      <c r="B341">
        <f t="shared" si="20"/>
        <v>0.66958677557841495</v>
      </c>
      <c r="C341">
        <f t="shared" si="21"/>
        <v>0.64428299552197787</v>
      </c>
      <c r="D341">
        <f t="shared" si="22"/>
        <v>0.62945415007872296</v>
      </c>
    </row>
    <row r="342" spans="1:4" x14ac:dyDescent="0.35">
      <c r="A342">
        <f t="shared" si="23"/>
        <v>340</v>
      </c>
      <c r="B342">
        <f t="shared" si="20"/>
        <v>0.66860136404288018</v>
      </c>
      <c r="C342">
        <f t="shared" si="21"/>
        <v>0.64333482282936783</v>
      </c>
      <c r="D342">
        <f t="shared" si="22"/>
        <v>0.62852780057003987</v>
      </c>
    </row>
    <row r="343" spans="1:4" x14ac:dyDescent="0.35">
      <c r="A343">
        <f t="shared" si="23"/>
        <v>341</v>
      </c>
      <c r="B343">
        <f t="shared" si="20"/>
        <v>0.66762029034632508</v>
      </c>
      <c r="C343">
        <f t="shared" si="21"/>
        <v>0.64239082404818182</v>
      </c>
      <c r="D343">
        <f t="shared" si="22"/>
        <v>0.62760552890585375</v>
      </c>
    </row>
    <row r="344" spans="1:4" x14ac:dyDescent="0.35">
      <c r="A344">
        <f t="shared" si="23"/>
        <v>342</v>
      </c>
      <c r="B344">
        <f t="shared" si="20"/>
        <v>0.66664352275616434</v>
      </c>
      <c r="C344">
        <f t="shared" si="21"/>
        <v>0.64145096864501328</v>
      </c>
      <c r="D344">
        <f t="shared" si="22"/>
        <v>0.62668730525551664</v>
      </c>
    </row>
    <row r="345" spans="1:4" x14ac:dyDescent="0.35">
      <c r="A345">
        <f t="shared" si="23"/>
        <v>343</v>
      </c>
      <c r="B345">
        <f t="shared" si="20"/>
        <v>0.66567102986385096</v>
      </c>
      <c r="C345">
        <f t="shared" si="21"/>
        <v>0.64051522639824876</v>
      </c>
      <c r="D345">
        <f t="shared" si="22"/>
        <v>0.62577310009299691</v>
      </c>
    </row>
    <row r="346" spans="1:4" x14ac:dyDescent="0.35">
      <c r="A346">
        <f t="shared" si="23"/>
        <v>344</v>
      </c>
      <c r="B346">
        <f t="shared" si="20"/>
        <v>0.66470278058063503</v>
      </c>
      <c r="C346">
        <f t="shared" si="21"/>
        <v>0.63958356739398692</v>
      </c>
      <c r="D346">
        <f t="shared" si="22"/>
        <v>0.62486288419289271</v>
      </c>
    </row>
    <row r="347" spans="1:4" x14ac:dyDescent="0.35">
      <c r="A347">
        <f t="shared" si="23"/>
        <v>345</v>
      </c>
      <c r="B347">
        <f t="shared" si="20"/>
        <v>0.66373874413338885</v>
      </c>
      <c r="C347">
        <f t="shared" si="21"/>
        <v>0.63865596202202046</v>
      </c>
      <c r="D347">
        <f t="shared" si="22"/>
        <v>0.6239566286265068</v>
      </c>
    </row>
    <row r="348" spans="1:4" x14ac:dyDescent="0.35">
      <c r="A348">
        <f t="shared" si="23"/>
        <v>346</v>
      </c>
      <c r="B348">
        <f t="shared" si="20"/>
        <v>0.66277889006049862</v>
      </c>
      <c r="C348">
        <f t="shared" si="21"/>
        <v>0.63773238097188489</v>
      </c>
      <c r="D348">
        <f t="shared" si="22"/>
        <v>0.6230543047579854</v>
      </c>
    </row>
    <row r="349" spans="1:4" x14ac:dyDescent="0.35">
      <c r="A349">
        <f t="shared" si="23"/>
        <v>347</v>
      </c>
      <c r="B349">
        <f t="shared" si="20"/>
        <v>0.66182318820782315</v>
      </c>
      <c r="C349">
        <f t="shared" si="21"/>
        <v>0.63681279522896794</v>
      </c>
      <c r="D349">
        <f t="shared" si="22"/>
        <v>0.62215588424051804</v>
      </c>
    </row>
    <row r="350" spans="1:4" x14ac:dyDescent="0.35">
      <c r="A350">
        <f t="shared" si="23"/>
        <v>348</v>
      </c>
      <c r="B350">
        <f t="shared" si="20"/>
        <v>0.66087160872471351</v>
      </c>
      <c r="C350">
        <f t="shared" si="21"/>
        <v>0.63589717607068097</v>
      </c>
      <c r="D350">
        <f t="shared" si="22"/>
        <v>0.62126133901259628</v>
      </c>
    </row>
    <row r="351" spans="1:4" x14ac:dyDescent="0.35">
      <c r="A351">
        <f t="shared" si="23"/>
        <v>349</v>
      </c>
      <c r="B351">
        <f t="shared" si="20"/>
        <v>0.65992412206009776</v>
      </c>
      <c r="C351">
        <f t="shared" si="21"/>
        <v>0.63498549506269153</v>
      </c>
      <c r="D351">
        <f t="shared" si="22"/>
        <v>0.6203706412943335</v>
      </c>
    </row>
    <row r="352" spans="1:4" x14ac:dyDescent="0.35">
      <c r="A352">
        <f t="shared" si="23"/>
        <v>350</v>
      </c>
      <c r="B352">
        <f t="shared" si="20"/>
        <v>0.65898069895862654</v>
      </c>
      <c r="C352">
        <f t="shared" si="21"/>
        <v>0.6340777240552139</v>
      </c>
      <c r="D352">
        <f t="shared" si="22"/>
        <v>0.61948376358384083</v>
      </c>
    </row>
    <row r="353" spans="1:4" x14ac:dyDescent="0.35">
      <c r="A353">
        <f t="shared" si="23"/>
        <v>351</v>
      </c>
      <c r="B353">
        <f t="shared" si="20"/>
        <v>0.65804131045687886</v>
      </c>
      <c r="C353">
        <f t="shared" si="21"/>
        <v>0.63317383517935888</v>
      </c>
      <c r="D353">
        <f t="shared" si="22"/>
        <v>0.61860067865366042</v>
      </c>
    </row>
    <row r="354" spans="1:4" x14ac:dyDescent="0.35">
      <c r="A354">
        <f t="shared" si="23"/>
        <v>352</v>
      </c>
      <c r="B354">
        <f t="shared" si="20"/>
        <v>0.65710592787962696</v>
      </c>
      <c r="C354">
        <f t="shared" si="21"/>
        <v>0.6322738008435399</v>
      </c>
      <c r="D354">
        <f t="shared" si="22"/>
        <v>0.61772135954725493</v>
      </c>
    </row>
    <row r="355" spans="1:4" x14ac:dyDescent="0.35">
      <c r="A355">
        <f t="shared" si="23"/>
        <v>353</v>
      </c>
      <c r="B355">
        <f t="shared" si="20"/>
        <v>0.65617452283616096</v>
      </c>
      <c r="C355">
        <f t="shared" si="21"/>
        <v>0.63137759372993585</v>
      </c>
      <c r="D355">
        <f t="shared" si="22"/>
        <v>0.61684577957555164</v>
      </c>
    </row>
    <row r="356" spans="1:4" x14ac:dyDescent="0.35">
      <c r="A356">
        <f t="shared" si="23"/>
        <v>354</v>
      </c>
      <c r="B356">
        <f t="shared" si="20"/>
        <v>0.65524706721666848</v>
      </c>
      <c r="C356">
        <f t="shared" si="21"/>
        <v>0.6304851867910084</v>
      </c>
      <c r="D356">
        <f t="shared" si="22"/>
        <v>0.61597391231353904</v>
      </c>
    </row>
    <row r="357" spans="1:4" x14ac:dyDescent="0.35">
      <c r="A357">
        <f t="shared" si="23"/>
        <v>355</v>
      </c>
      <c r="B357">
        <f t="shared" si="20"/>
        <v>0.65432353318867187</v>
      </c>
      <c r="C357">
        <f t="shared" si="21"/>
        <v>0.62959655324607289</v>
      </c>
      <c r="D357">
        <f t="shared" si="22"/>
        <v>0.61510573159691839</v>
      </c>
    </row>
    <row r="358" spans="1:4" x14ac:dyDescent="0.35">
      <c r="A358">
        <f t="shared" si="23"/>
        <v>356</v>
      </c>
      <c r="B358">
        <f t="shared" si="20"/>
        <v>0.65340389319352044</v>
      </c>
      <c r="C358">
        <f t="shared" si="21"/>
        <v>0.62871166657792432</v>
      </c>
      <c r="D358">
        <f t="shared" si="22"/>
        <v>0.61424121151880551</v>
      </c>
    </row>
    <row r="359" spans="1:4" x14ac:dyDescent="0.35">
      <c r="A359">
        <f t="shared" si="23"/>
        <v>357</v>
      </c>
      <c r="B359">
        <f t="shared" si="20"/>
        <v>0.65248811994293554</v>
      </c>
      <c r="C359">
        <f t="shared" si="21"/>
        <v>0.62783050052951173</v>
      </c>
      <c r="D359">
        <f t="shared" si="22"/>
        <v>0.61338032642648299</v>
      </c>
    </row>
    <row r="360" spans="1:4" x14ac:dyDescent="0.35">
      <c r="A360">
        <f t="shared" si="23"/>
        <v>358</v>
      </c>
      <c r="B360">
        <f t="shared" si="20"/>
        <v>0.65157618641561066</v>
      </c>
      <c r="C360">
        <f t="shared" si="21"/>
        <v>0.62695302910066775</v>
      </c>
      <c r="D360">
        <f t="shared" si="22"/>
        <v>0.61252305091820436</v>
      </c>
    </row>
    <row r="361" spans="1:4" x14ac:dyDescent="0.35">
      <c r="A361">
        <f t="shared" si="23"/>
        <v>359</v>
      </c>
      <c r="B361">
        <f t="shared" si="20"/>
        <v>0.65066806585386194</v>
      </c>
      <c r="C361">
        <f t="shared" si="21"/>
        <v>0.62607922654488535</v>
      </c>
      <c r="D361">
        <f t="shared" si="22"/>
        <v>0.61166935984004545</v>
      </c>
    </row>
    <row r="362" spans="1:4" x14ac:dyDescent="0.35">
      <c r="A362">
        <f t="shared" si="23"/>
        <v>360</v>
      </c>
      <c r="B362">
        <f t="shared" si="20"/>
        <v>0.64976373176033075</v>
      </c>
      <c r="C362">
        <f t="shared" si="21"/>
        <v>0.62520906736614468</v>
      </c>
      <c r="D362">
        <f t="shared" si="22"/>
        <v>0.61081922828280377</v>
      </c>
    </row>
    <row r="363" spans="1:4" x14ac:dyDescent="0.35">
      <c r="A363">
        <f t="shared" si="23"/>
        <v>361</v>
      </c>
      <c r="B363">
        <f t="shared" si="20"/>
        <v>0.64886315789473681</v>
      </c>
      <c r="C363">
        <f t="shared" si="21"/>
        <v>0.62434252631578946</v>
      </c>
      <c r="D363">
        <f t="shared" si="22"/>
        <v>0.60997263157894732</v>
      </c>
    </row>
    <row r="364" spans="1:4" x14ac:dyDescent="0.35">
      <c r="A364">
        <f t="shared" si="23"/>
        <v>362</v>
      </c>
      <c r="B364">
        <f t="shared" si="20"/>
        <v>0.64796631827067963</v>
      </c>
      <c r="C364">
        <f t="shared" si="21"/>
        <v>0.62347957838944901</v>
      </c>
      <c r="D364">
        <f t="shared" si="22"/>
        <v>0.60912954529960717</v>
      </c>
    </row>
    <row r="365" spans="1:4" x14ac:dyDescent="0.35">
      <c r="A365">
        <f t="shared" si="23"/>
        <v>363</v>
      </c>
      <c r="B365">
        <f t="shared" ref="B365:B428" si="24">1.96*$G$15/SQRT(A365)</f>
        <v>0.64707318715248929</v>
      </c>
      <c r="C365">
        <f t="shared" ref="C365:C428" si="25">1.96*$G$16/SQRT(A365)</f>
        <v>0.6226201988240081</v>
      </c>
      <c r="D365">
        <f t="shared" ref="D365:D428" si="26">1.96*$G$17/SQRT(A365)</f>
        <v>0.60828994525161673</v>
      </c>
    </row>
    <row r="366" spans="1:4" x14ac:dyDescent="0.35">
      <c r="A366">
        <f t="shared" si="23"/>
        <v>364</v>
      </c>
      <c r="B366">
        <f t="shared" si="24"/>
        <v>0.64618373905212489</v>
      </c>
      <c r="C366">
        <f t="shared" si="25"/>
        <v>0.62176436309462246</v>
      </c>
      <c r="D366">
        <f t="shared" si="26"/>
        <v>0.60745380747459687</v>
      </c>
    </row>
    <row r="367" spans="1:4" x14ac:dyDescent="0.35">
      <c r="A367">
        <f t="shared" si="23"/>
        <v>365</v>
      </c>
      <c r="B367">
        <f t="shared" si="24"/>
        <v>0.64529794872611912</v>
      </c>
      <c r="C367">
        <f t="shared" si="25"/>
        <v>0.62091204691177915</v>
      </c>
      <c r="D367">
        <f t="shared" si="26"/>
        <v>0.60662110823808302</v>
      </c>
    </row>
    <row r="368" spans="1:4" x14ac:dyDescent="0.35">
      <c r="A368">
        <f t="shared" si="23"/>
        <v>366</v>
      </c>
      <c r="B368">
        <f t="shared" si="24"/>
        <v>0.6444157911725692</v>
      </c>
      <c r="C368">
        <f t="shared" si="25"/>
        <v>0.62006322621840071</v>
      </c>
      <c r="D368">
        <f t="shared" si="26"/>
        <v>0.60579182403869658</v>
      </c>
    </row>
    <row r="369" spans="1:4" x14ac:dyDescent="0.35">
      <c r="A369">
        <f t="shared" si="23"/>
        <v>367</v>
      </c>
      <c r="B369">
        <f t="shared" si="24"/>
        <v>0.64353724162817327</v>
      </c>
      <c r="C369">
        <f t="shared" si="25"/>
        <v>0.61921787718699406</v>
      </c>
      <c r="D369">
        <f t="shared" si="26"/>
        <v>0.60496593159735901</v>
      </c>
    </row>
    <row r="370" spans="1:4" x14ac:dyDescent="0.35">
      <c r="A370">
        <f t="shared" si="23"/>
        <v>368</v>
      </c>
      <c r="B370">
        <f t="shared" si="24"/>
        <v>0.64266227556531019</v>
      </c>
      <c r="C370">
        <f t="shared" si="25"/>
        <v>0.61837597621684048</v>
      </c>
      <c r="D370">
        <f t="shared" si="26"/>
        <v>0.60414340785654674</v>
      </c>
    </row>
    <row r="371" spans="1:4" x14ac:dyDescent="0.35">
      <c r="A371">
        <f t="shared" si="23"/>
        <v>369</v>
      </c>
      <c r="B371">
        <f t="shared" si="24"/>
        <v>0.64179086868916368</v>
      </c>
      <c r="C371">
        <f t="shared" si="25"/>
        <v>0.6175374999312282</v>
      </c>
      <c r="D371">
        <f t="shared" si="26"/>
        <v>0.60332422997758739</v>
      </c>
    </row>
    <row r="372" spans="1:4" x14ac:dyDescent="0.35">
      <c r="A372">
        <f t="shared" si="23"/>
        <v>370</v>
      </c>
      <c r="B372">
        <f t="shared" si="24"/>
        <v>0.6409229969348893</v>
      </c>
      <c r="C372">
        <f t="shared" si="25"/>
        <v>0.61670242517472662</v>
      </c>
      <c r="D372">
        <f t="shared" si="26"/>
        <v>0.60250837533799684</v>
      </c>
    </row>
    <row r="373" spans="1:4" x14ac:dyDescent="0.35">
      <c r="A373">
        <f t="shared" si="23"/>
        <v>371</v>
      </c>
      <c r="B373">
        <f t="shared" si="24"/>
        <v>0.64005863646482231</v>
      </c>
      <c r="C373">
        <f t="shared" si="25"/>
        <v>0.61587072901049977</v>
      </c>
      <c r="D373">
        <f t="shared" si="26"/>
        <v>0.60169582152885437</v>
      </c>
    </row>
    <row r="374" spans="1:4" x14ac:dyDescent="0.35">
      <c r="A374">
        <f t="shared" si="23"/>
        <v>372</v>
      </c>
      <c r="B374">
        <f t="shared" si="24"/>
        <v>0.63919776366572878</v>
      </c>
      <c r="C374">
        <f t="shared" si="25"/>
        <v>0.61504238871766137</v>
      </c>
      <c r="D374">
        <f t="shared" si="26"/>
        <v>0.6008865463522185</v>
      </c>
    </row>
    <row r="375" spans="1:4" x14ac:dyDescent="0.35">
      <c r="A375">
        <f t="shared" si="23"/>
        <v>373</v>
      </c>
      <c r="B375">
        <f t="shared" si="24"/>
        <v>0.63834035514609511</v>
      </c>
      <c r="C375">
        <f t="shared" si="25"/>
        <v>0.61421738178866636</v>
      </c>
      <c r="D375">
        <f t="shared" si="26"/>
        <v>0.60008052781857879</v>
      </c>
    </row>
    <row r="376" spans="1:4" x14ac:dyDescent="0.35">
      <c r="A376">
        <f t="shared" si="23"/>
        <v>374</v>
      </c>
      <c r="B376">
        <f t="shared" si="24"/>
        <v>0.63748638773345945</v>
      </c>
      <c r="C376">
        <f t="shared" si="25"/>
        <v>0.61339568592674354</v>
      </c>
      <c r="D376">
        <f t="shared" si="26"/>
        <v>0.59927774414434742</v>
      </c>
    </row>
    <row r="377" spans="1:4" x14ac:dyDescent="0.35">
      <c r="A377">
        <f t="shared" si="23"/>
        <v>375</v>
      </c>
      <c r="B377">
        <f t="shared" si="24"/>
        <v>0.63663583847178029</v>
      </c>
      <c r="C377">
        <f t="shared" si="25"/>
        <v>0.61257727904336334</v>
      </c>
      <c r="D377">
        <f t="shared" si="26"/>
        <v>0.59847817374938583</v>
      </c>
    </row>
    <row r="378" spans="1:4" x14ac:dyDescent="0.35">
      <c r="A378">
        <f t="shared" si="23"/>
        <v>376</v>
      </c>
      <c r="B378">
        <f t="shared" si="24"/>
        <v>0.63578868461884541</v>
      </c>
      <c r="C378">
        <f t="shared" si="25"/>
        <v>0.6117621392557453</v>
      </c>
      <c r="D378">
        <f t="shared" si="26"/>
        <v>0.59768179525456799</v>
      </c>
    </row>
    <row r="379" spans="1:4" x14ac:dyDescent="0.35">
      <c r="A379">
        <f t="shared" ref="A379:A442" si="27">A378+1</f>
        <v>377</v>
      </c>
      <c r="B379">
        <f t="shared" si="24"/>
        <v>0.6349449036437177</v>
      </c>
      <c r="C379">
        <f t="shared" si="25"/>
        <v>0.61095024488439942</v>
      </c>
      <c r="D379">
        <f t="shared" si="26"/>
        <v>0.59688858747938045</v>
      </c>
    </row>
    <row r="380" spans="1:4" x14ac:dyDescent="0.35">
      <c r="A380">
        <f t="shared" si="27"/>
        <v>378</v>
      </c>
      <c r="B380">
        <f t="shared" si="24"/>
        <v>0.63410447322421792</v>
      </c>
      <c r="C380">
        <f t="shared" si="25"/>
        <v>0.61014157445070494</v>
      </c>
      <c r="D380">
        <f t="shared" si="26"/>
        <v>0.59609852943955499</v>
      </c>
    </row>
    <row r="381" spans="1:4" x14ac:dyDescent="0.35">
      <c r="A381">
        <f t="shared" si="27"/>
        <v>379</v>
      </c>
      <c r="B381">
        <f t="shared" si="24"/>
        <v>0.63326737124444488</v>
      </c>
      <c r="C381">
        <f t="shared" si="25"/>
        <v>0.60933610667452365</v>
      </c>
      <c r="D381">
        <f t="shared" si="26"/>
        <v>0.59531160034473807</v>
      </c>
    </row>
    <row r="382" spans="1:4" x14ac:dyDescent="0.35">
      <c r="A382">
        <f t="shared" si="27"/>
        <v>380</v>
      </c>
      <c r="B382">
        <f t="shared" si="24"/>
        <v>0.63243357579233073</v>
      </c>
      <c r="C382">
        <f t="shared" si="25"/>
        <v>0.6085338204718479</v>
      </c>
      <c r="D382">
        <f t="shared" si="26"/>
        <v>0.59452777959619263</v>
      </c>
    </row>
    <row r="383" spans="1:4" x14ac:dyDescent="0.35">
      <c r="A383">
        <f t="shared" si="27"/>
        <v>381</v>
      </c>
      <c r="B383">
        <f t="shared" si="24"/>
        <v>0.63160306515723186</v>
      </c>
      <c r="C383">
        <f t="shared" si="25"/>
        <v>0.60773469495248233</v>
      </c>
      <c r="D383">
        <f t="shared" si="26"/>
        <v>0.59374704678453283</v>
      </c>
    </row>
    <row r="384" spans="1:4" x14ac:dyDescent="0.35">
      <c r="A384">
        <f t="shared" si="27"/>
        <v>382</v>
      </c>
      <c r="B384">
        <f t="shared" si="24"/>
        <v>0.63077581782755499</v>
      </c>
      <c r="C384">
        <f t="shared" si="25"/>
        <v>0.60693870941776018</v>
      </c>
      <c r="D384">
        <f t="shared" si="26"/>
        <v>0.59296938168749325</v>
      </c>
    </row>
    <row r="385" spans="1:4" x14ac:dyDescent="0.35">
      <c r="A385">
        <f t="shared" si="27"/>
        <v>383</v>
      </c>
      <c r="B385">
        <f t="shared" si="24"/>
        <v>0.6299518124884167</v>
      </c>
      <c r="C385">
        <f t="shared" si="25"/>
        <v>0.60614584335829003</v>
      </c>
      <c r="D385">
        <f t="shared" si="26"/>
        <v>0.59219476426772777</v>
      </c>
    </row>
    <row r="386" spans="1:4" x14ac:dyDescent="0.35">
      <c r="A386">
        <f t="shared" si="27"/>
        <v>384</v>
      </c>
      <c r="B386">
        <f t="shared" si="24"/>
        <v>0.62913102801933618</v>
      </c>
      <c r="C386">
        <f t="shared" si="25"/>
        <v>0.60535607645173739</v>
      </c>
      <c r="D386">
        <f t="shared" si="26"/>
        <v>0.59142317467064143</v>
      </c>
    </row>
    <row r="387" spans="1:4" x14ac:dyDescent="0.35">
      <c r="A387">
        <f t="shared" si="27"/>
        <v>385</v>
      </c>
      <c r="B387">
        <f t="shared" si="24"/>
        <v>0.62831344349196228</v>
      </c>
      <c r="C387">
        <f t="shared" si="25"/>
        <v>0.60456938856063647</v>
      </c>
      <c r="D387">
        <f t="shared" si="26"/>
        <v>0.59065459322225333</v>
      </c>
    </row>
    <row r="388" spans="1:4" x14ac:dyDescent="0.35">
      <c r="A388">
        <f t="shared" si="27"/>
        <v>386</v>
      </c>
      <c r="B388">
        <f t="shared" si="24"/>
        <v>0.62749903816783215</v>
      </c>
      <c r="C388">
        <f t="shared" si="25"/>
        <v>0.60378575973023374</v>
      </c>
      <c r="D388">
        <f t="shared" si="26"/>
        <v>0.58988900042708925</v>
      </c>
    </row>
    <row r="389" spans="1:4" x14ac:dyDescent="0.35">
      <c r="A389">
        <f t="shared" si="27"/>
        <v>387</v>
      </c>
      <c r="B389">
        <f t="shared" si="24"/>
        <v>0.62668779149616116</v>
      </c>
      <c r="C389">
        <f t="shared" si="25"/>
        <v>0.60300517018636191</v>
      </c>
      <c r="D389">
        <f t="shared" si="26"/>
        <v>0.58912637696610504</v>
      </c>
    </row>
    <row r="390" spans="1:4" x14ac:dyDescent="0.35">
      <c r="A390">
        <f t="shared" si="27"/>
        <v>388</v>
      </c>
      <c r="B390">
        <f t="shared" si="24"/>
        <v>0.62587968311166553</v>
      </c>
      <c r="C390">
        <f t="shared" si="25"/>
        <v>0.60222760033334388</v>
      </c>
      <c r="D390">
        <f t="shared" si="26"/>
        <v>0.58836670369463884</v>
      </c>
    </row>
    <row r="391" spans="1:4" x14ac:dyDescent="0.35">
      <c r="A391">
        <f t="shared" si="27"/>
        <v>389</v>
      </c>
      <c r="B391">
        <f t="shared" si="24"/>
        <v>0.62507469283241446</v>
      </c>
      <c r="C391">
        <f t="shared" si="25"/>
        <v>0.60145303075192713</v>
      </c>
      <c r="D391">
        <f t="shared" si="26"/>
        <v>0.58760996164039214</v>
      </c>
    </row>
    <row r="392" spans="1:4" x14ac:dyDescent="0.35">
      <c r="A392">
        <f t="shared" si="27"/>
        <v>390</v>
      </c>
      <c r="B392">
        <f t="shared" si="24"/>
        <v>0.62427280065771384</v>
      </c>
      <c r="C392">
        <f t="shared" si="25"/>
        <v>0.60068144219724662</v>
      </c>
      <c r="D392">
        <f t="shared" si="26"/>
        <v>0.58685613200144071</v>
      </c>
    </row>
    <row r="393" spans="1:4" x14ac:dyDescent="0.35">
      <c r="A393">
        <f t="shared" si="27"/>
        <v>391</v>
      </c>
      <c r="B393">
        <f t="shared" si="24"/>
        <v>0.62347398676601817</v>
      </c>
      <c r="C393">
        <f t="shared" si="25"/>
        <v>0.59991281559681586</v>
      </c>
      <c r="D393">
        <f t="shared" si="26"/>
        <v>0.58610519614427115</v>
      </c>
    </row>
    <row r="394" spans="1:4" x14ac:dyDescent="0.35">
      <c r="A394">
        <f t="shared" si="27"/>
        <v>392</v>
      </c>
      <c r="B394">
        <f t="shared" si="24"/>
        <v>0.62267823151287371</v>
      </c>
      <c r="C394">
        <f t="shared" si="25"/>
        <v>0.59914713204854786</v>
      </c>
      <c r="D394">
        <f t="shared" si="26"/>
        <v>0.58535713560184777</v>
      </c>
    </row>
    <row r="395" spans="1:4" x14ac:dyDescent="0.35">
      <c r="A395">
        <f t="shared" si="27"/>
        <v>393</v>
      </c>
      <c r="B395">
        <f t="shared" si="24"/>
        <v>0.62188551542888859</v>
      </c>
      <c r="C395">
        <f t="shared" si="25"/>
        <v>0.59838437281880164</v>
      </c>
      <c r="D395">
        <f t="shared" si="26"/>
        <v>0.58461193207170403</v>
      </c>
    </row>
    <row r="396" spans="1:4" x14ac:dyDescent="0.35">
      <c r="A396">
        <f t="shared" si="27"/>
        <v>394</v>
      </c>
      <c r="B396">
        <f t="shared" si="24"/>
        <v>0.62109581921773249</v>
      </c>
      <c r="C396">
        <f t="shared" si="25"/>
        <v>0.59762451934045824</v>
      </c>
      <c r="D396">
        <f t="shared" si="26"/>
        <v>0.58386956741406237</v>
      </c>
    </row>
    <row r="397" spans="1:4" x14ac:dyDescent="0.35">
      <c r="A397">
        <f t="shared" si="27"/>
        <v>395</v>
      </c>
      <c r="B397">
        <f t="shared" si="24"/>
        <v>0.62030912375416358</v>
      </c>
      <c r="C397">
        <f t="shared" si="25"/>
        <v>0.59686755321102136</v>
      </c>
      <c r="D397">
        <f t="shared" si="26"/>
        <v>0.58313002364997923</v>
      </c>
    </row>
    <row r="398" spans="1:4" x14ac:dyDescent="0.35">
      <c r="A398">
        <f t="shared" si="27"/>
        <v>396</v>
      </c>
      <c r="B398">
        <f t="shared" si="24"/>
        <v>0.61952541008208351</v>
      </c>
      <c r="C398">
        <f t="shared" si="25"/>
        <v>0.59611345619074629</v>
      </c>
      <c r="D398">
        <f t="shared" si="26"/>
        <v>0.58239328295951664</v>
      </c>
    </row>
    <row r="399" spans="1:4" x14ac:dyDescent="0.35">
      <c r="A399">
        <f t="shared" si="27"/>
        <v>397</v>
      </c>
      <c r="B399">
        <f t="shared" si="24"/>
        <v>0.61874465941261847</v>
      </c>
      <c r="C399">
        <f t="shared" si="25"/>
        <v>0.5953622102007935</v>
      </c>
      <c r="D399">
        <f t="shared" si="26"/>
        <v>0.58165932767993855</v>
      </c>
    </row>
    <row r="400" spans="1:4" x14ac:dyDescent="0.35">
      <c r="A400">
        <f t="shared" si="27"/>
        <v>398</v>
      </c>
      <c r="B400">
        <f t="shared" si="24"/>
        <v>0.61796685312222766</v>
      </c>
      <c r="C400">
        <f t="shared" si="25"/>
        <v>0.5946137973214084</v>
      </c>
      <c r="D400">
        <f t="shared" si="26"/>
        <v>0.58092814030393203</v>
      </c>
    </row>
    <row r="401" spans="1:4" x14ac:dyDescent="0.35">
      <c r="A401">
        <f t="shared" si="27"/>
        <v>399</v>
      </c>
      <c r="B401">
        <f t="shared" si="24"/>
        <v>0.61719197275083726</v>
      </c>
      <c r="C401">
        <f t="shared" si="25"/>
        <v>0.59386819979012595</v>
      </c>
      <c r="D401">
        <f t="shared" si="26"/>
        <v>0.58019970347785388</v>
      </c>
    </row>
    <row r="402" spans="1:4" x14ac:dyDescent="0.35">
      <c r="A402">
        <f t="shared" si="27"/>
        <v>400</v>
      </c>
      <c r="B402">
        <f t="shared" si="24"/>
        <v>0.61641999999999997</v>
      </c>
      <c r="C402">
        <f t="shared" si="25"/>
        <v>0.59312540000000002</v>
      </c>
      <c r="D402">
        <f t="shared" si="26"/>
        <v>0.57947400000000004</v>
      </c>
    </row>
    <row r="403" spans="1:4" x14ac:dyDescent="0.35">
      <c r="A403">
        <f t="shared" si="27"/>
        <v>401</v>
      </c>
      <c r="B403">
        <f t="shared" si="24"/>
        <v>0.61565091673108097</v>
      </c>
      <c r="C403">
        <f t="shared" si="25"/>
        <v>0.59238538049785716</v>
      </c>
      <c r="D403">
        <f t="shared" si="26"/>
        <v>0.57875101281890007</v>
      </c>
    </row>
    <row r="404" spans="1:4" x14ac:dyDescent="0.35">
      <c r="A404">
        <f t="shared" si="27"/>
        <v>402</v>
      </c>
      <c r="B404">
        <f t="shared" si="24"/>
        <v>0.61488470496346703</v>
      </c>
      <c r="C404">
        <f t="shared" si="25"/>
        <v>0.59164812398257416</v>
      </c>
      <c r="D404">
        <f t="shared" si="26"/>
        <v>0.57803072503163444</v>
      </c>
    </row>
    <row r="405" spans="1:4" x14ac:dyDescent="0.35">
      <c r="A405">
        <f t="shared" si="27"/>
        <v>403</v>
      </c>
      <c r="B405">
        <f t="shared" si="24"/>
        <v>0.61412134687280129</v>
      </c>
      <c r="C405">
        <f t="shared" si="25"/>
        <v>0.59091361330337921</v>
      </c>
      <c r="D405">
        <f t="shared" si="26"/>
        <v>0.57731311988217393</v>
      </c>
    </row>
    <row r="406" spans="1:4" x14ac:dyDescent="0.35">
      <c r="A406">
        <f t="shared" si="27"/>
        <v>404</v>
      </c>
      <c r="B406">
        <f t="shared" si="24"/>
        <v>0.61336082478924159</v>
      </c>
      <c r="C406">
        <f t="shared" si="25"/>
        <v>0.59018183145817593</v>
      </c>
      <c r="D406">
        <f t="shared" si="26"/>
        <v>0.57659818075974323</v>
      </c>
    </row>
    <row r="407" spans="1:4" x14ac:dyDescent="0.35">
      <c r="A407">
        <f t="shared" si="27"/>
        <v>405</v>
      </c>
      <c r="B407">
        <f t="shared" si="24"/>
        <v>0.61260312119574234</v>
      </c>
      <c r="C407">
        <f t="shared" si="25"/>
        <v>0.58945276159189053</v>
      </c>
      <c r="D407">
        <f t="shared" si="26"/>
        <v>0.57588589119720579</v>
      </c>
    </row>
    <row r="408" spans="1:4" x14ac:dyDescent="0.35">
      <c r="A408">
        <f t="shared" si="27"/>
        <v>406</v>
      </c>
      <c r="B408">
        <f t="shared" si="24"/>
        <v>0.61184821872636075</v>
      </c>
      <c r="C408">
        <f t="shared" si="25"/>
        <v>0.58872638699484159</v>
      </c>
      <c r="D408">
        <f t="shared" si="26"/>
        <v>0.57517623486947078</v>
      </c>
    </row>
    <row r="409" spans="1:4" x14ac:dyDescent="0.35">
      <c r="A409">
        <f t="shared" si="27"/>
        <v>407</v>
      </c>
      <c r="B409">
        <f t="shared" si="24"/>
        <v>0.61109610016458427</v>
      </c>
      <c r="C409">
        <f t="shared" si="25"/>
        <v>0.5880026911011309</v>
      </c>
      <c r="D409">
        <f t="shared" si="26"/>
        <v>0.57446919559192156</v>
      </c>
    </row>
    <row r="410" spans="1:4" x14ac:dyDescent="0.35">
      <c r="A410">
        <f t="shared" si="27"/>
        <v>408</v>
      </c>
      <c r="B410">
        <f t="shared" si="24"/>
        <v>0.61034674844168157</v>
      </c>
      <c r="C410">
        <f t="shared" si="25"/>
        <v>0.58728165748705718</v>
      </c>
      <c r="D410">
        <f t="shared" si="26"/>
        <v>0.57376475731886545</v>
      </c>
    </row>
    <row r="411" spans="1:4" x14ac:dyDescent="0.35">
      <c r="A411">
        <f t="shared" si="27"/>
        <v>409</v>
      </c>
      <c r="B411">
        <f t="shared" si="24"/>
        <v>0.609600146635076</v>
      </c>
      <c r="C411">
        <f t="shared" si="25"/>
        <v>0.5865632698695501</v>
      </c>
      <c r="D411">
        <f t="shared" si="26"/>
        <v>0.57306290414200378</v>
      </c>
    </row>
    <row r="412" spans="1:4" x14ac:dyDescent="0.35">
      <c r="A412">
        <f t="shared" si="27"/>
        <v>410</v>
      </c>
      <c r="B412">
        <f t="shared" si="24"/>
        <v>0.60885627796674002</v>
      </c>
      <c r="C412">
        <f t="shared" si="25"/>
        <v>0.58584751210462649</v>
      </c>
      <c r="D412">
        <f t="shared" si="26"/>
        <v>0.57236362028892429</v>
      </c>
    </row>
    <row r="413" spans="1:4" x14ac:dyDescent="0.35">
      <c r="A413">
        <f t="shared" si="27"/>
        <v>411</v>
      </c>
      <c r="B413">
        <f t="shared" si="24"/>
        <v>0.60811512580161209</v>
      </c>
      <c r="C413">
        <f t="shared" si="25"/>
        <v>0.58513436818586584</v>
      </c>
      <c r="D413">
        <f t="shared" si="26"/>
        <v>0.57166689012161076</v>
      </c>
    </row>
    <row r="414" spans="1:4" x14ac:dyDescent="0.35">
      <c r="A414">
        <f t="shared" si="27"/>
        <v>412</v>
      </c>
      <c r="B414">
        <f t="shared" si="24"/>
        <v>0.60737667364603365</v>
      </c>
      <c r="C414">
        <f t="shared" si="25"/>
        <v>0.58442382224290768</v>
      </c>
      <c r="D414">
        <f t="shared" si="26"/>
        <v>0.57097269813497564</v>
      </c>
    </row>
    <row r="415" spans="1:4" x14ac:dyDescent="0.35">
      <c r="A415">
        <f t="shared" si="27"/>
        <v>413</v>
      </c>
      <c r="B415">
        <f t="shared" si="24"/>
        <v>0.60664090514620772</v>
      </c>
      <c r="C415">
        <f t="shared" si="25"/>
        <v>0.5837158585399671</v>
      </c>
      <c r="D415">
        <f t="shared" si="26"/>
        <v>0.57028102895540955</v>
      </c>
    </row>
    <row r="416" spans="1:4" x14ac:dyDescent="0.35">
      <c r="A416">
        <f t="shared" si="27"/>
        <v>414</v>
      </c>
      <c r="B416">
        <f t="shared" si="24"/>
        <v>0.60590780408667799</v>
      </c>
      <c r="C416">
        <f t="shared" si="25"/>
        <v>0.58301046147437219</v>
      </c>
      <c r="D416">
        <f t="shared" si="26"/>
        <v>0.56959186733935241</v>
      </c>
    </row>
    <row r="417" spans="1:4" x14ac:dyDescent="0.35">
      <c r="A417">
        <f t="shared" si="27"/>
        <v>415</v>
      </c>
      <c r="B417">
        <f t="shared" si="24"/>
        <v>0.60517735438882736</v>
      </c>
      <c r="C417">
        <f t="shared" si="25"/>
        <v>0.58230761557511923</v>
      </c>
      <c r="D417">
        <f t="shared" si="26"/>
        <v>0.56890519817188168</v>
      </c>
    </row>
    <row r="418" spans="1:4" x14ac:dyDescent="0.35">
      <c r="A418">
        <f t="shared" si="27"/>
        <v>416</v>
      </c>
      <c r="B418">
        <f t="shared" si="24"/>
        <v>0.60444954010939711</v>
      </c>
      <c r="C418">
        <f t="shared" si="25"/>
        <v>0.58160730550144735</v>
      </c>
      <c r="D418">
        <f t="shared" si="26"/>
        <v>0.56822100646532026</v>
      </c>
    </row>
    <row r="419" spans="1:4" x14ac:dyDescent="0.35">
      <c r="A419">
        <f t="shared" si="27"/>
        <v>417</v>
      </c>
      <c r="B419">
        <f t="shared" si="24"/>
        <v>0.60372434543902509</v>
      </c>
      <c r="C419">
        <f t="shared" si="25"/>
        <v>0.58090951604143271</v>
      </c>
      <c r="D419">
        <f t="shared" si="26"/>
        <v>0.56753927735786258</v>
      </c>
    </row>
    <row r="420" spans="1:4" x14ac:dyDescent="0.35">
      <c r="A420">
        <f t="shared" si="27"/>
        <v>418</v>
      </c>
      <c r="B420">
        <f t="shared" si="24"/>
        <v>0.60300175470080419</v>
      </c>
      <c r="C420">
        <f t="shared" si="25"/>
        <v>0.58021423211060053</v>
      </c>
      <c r="D420">
        <f t="shared" si="26"/>
        <v>0.5668599961122186</v>
      </c>
    </row>
    <row r="421" spans="1:4" x14ac:dyDescent="0.35">
      <c r="A421">
        <f t="shared" si="27"/>
        <v>419</v>
      </c>
      <c r="B421">
        <f t="shared" si="24"/>
        <v>0.6022817523488575</v>
      </c>
      <c r="C421">
        <f t="shared" si="25"/>
        <v>0.57952143875055484</v>
      </c>
      <c r="D421">
        <f t="shared" si="26"/>
        <v>0.56618314811427572</v>
      </c>
    </row>
    <row r="422" spans="1:4" x14ac:dyDescent="0.35">
      <c r="A422">
        <f t="shared" si="27"/>
        <v>420</v>
      </c>
      <c r="B422">
        <f t="shared" si="24"/>
        <v>0.60156432296693485</v>
      </c>
      <c r="C422">
        <f t="shared" si="25"/>
        <v>0.57883112112762791</v>
      </c>
      <c r="D422">
        <f t="shared" si="26"/>
        <v>0.56550871887177834</v>
      </c>
    </row>
    <row r="423" spans="1:4" x14ac:dyDescent="0.35">
      <c r="A423">
        <f t="shared" si="27"/>
        <v>421</v>
      </c>
      <c r="B423">
        <f t="shared" si="24"/>
        <v>0.60084945126702571</v>
      </c>
      <c r="C423">
        <f t="shared" si="25"/>
        <v>0.5781432645315453</v>
      </c>
      <c r="D423">
        <f t="shared" si="26"/>
        <v>0.56483669401302439</v>
      </c>
    </row>
    <row r="424" spans="1:4" x14ac:dyDescent="0.35">
      <c r="A424">
        <f t="shared" si="27"/>
        <v>422</v>
      </c>
      <c r="B424">
        <f t="shared" si="24"/>
        <v>0.60013712208799153</v>
      </c>
      <c r="C424">
        <f t="shared" si="25"/>
        <v>0.5774578543741099</v>
      </c>
      <c r="D424">
        <f t="shared" si="26"/>
        <v>0.56416705928557931</v>
      </c>
    </row>
    <row r="425" spans="1:4" x14ac:dyDescent="0.35">
      <c r="A425">
        <f t="shared" si="27"/>
        <v>423</v>
      </c>
      <c r="B425">
        <f t="shared" si="24"/>
        <v>0.59942732039421442</v>
      </c>
      <c r="C425">
        <f t="shared" si="25"/>
        <v>0.57677487618790202</v>
      </c>
      <c r="D425">
        <f t="shared" si="26"/>
        <v>0.56349980055500626</v>
      </c>
    </row>
    <row r="426" spans="1:4" x14ac:dyDescent="0.35">
      <c r="A426">
        <f t="shared" si="27"/>
        <v>424</v>
      </c>
      <c r="B426">
        <f t="shared" si="24"/>
        <v>0.59872003127426476</v>
      </c>
      <c r="C426">
        <f t="shared" si="25"/>
        <v>0.57609431562499724</v>
      </c>
      <c r="D426">
        <f t="shared" si="26"/>
        <v>0.56283490380361323</v>
      </c>
    </row>
    <row r="427" spans="1:4" x14ac:dyDescent="0.35">
      <c r="A427">
        <f t="shared" si="27"/>
        <v>425</v>
      </c>
      <c r="B427">
        <f t="shared" si="24"/>
        <v>0.5980152399395855</v>
      </c>
      <c r="C427">
        <f t="shared" si="25"/>
        <v>0.57541615845570004</v>
      </c>
      <c r="D427">
        <f t="shared" si="26"/>
        <v>0.56217235512921604</v>
      </c>
    </row>
    <row r="428" spans="1:4" x14ac:dyDescent="0.35">
      <c r="A428">
        <f t="shared" si="27"/>
        <v>426</v>
      </c>
      <c r="B428">
        <f t="shared" si="24"/>
        <v>0.597312931723193</v>
      </c>
      <c r="C428">
        <f t="shared" si="25"/>
        <v>0.57474039056729431</v>
      </c>
      <c r="D428">
        <f t="shared" si="26"/>
        <v>0.56151214074391742</v>
      </c>
    </row>
    <row r="429" spans="1:4" x14ac:dyDescent="0.35">
      <c r="A429">
        <f t="shared" si="27"/>
        <v>427</v>
      </c>
      <c r="B429">
        <f t="shared" ref="B429:B492" si="28">1.96*$G$15/SQRT(A429)</f>
        <v>0.59661309207839575</v>
      </c>
      <c r="C429">
        <f t="shared" ref="C429:C492" si="29">1.96*$G$16/SQRT(A429)</f>
        <v>0.57406699796280991</v>
      </c>
      <c r="D429">
        <f t="shared" ref="D429:D492" si="30">1.96*$G$17/SQRT(A429)</f>
        <v>0.56085424697290198</v>
      </c>
    </row>
    <row r="430" spans="1:4" x14ac:dyDescent="0.35">
      <c r="A430">
        <f t="shared" si="27"/>
        <v>428</v>
      </c>
      <c r="B430">
        <f t="shared" si="28"/>
        <v>0.5959157065775279</v>
      </c>
      <c r="C430">
        <f t="shared" si="29"/>
        <v>0.57339596675980475</v>
      </c>
      <c r="D430">
        <f t="shared" si="30"/>
        <v>0.56019866025324683</v>
      </c>
    </row>
    <row r="431" spans="1:4" x14ac:dyDescent="0.35">
      <c r="A431">
        <f t="shared" si="27"/>
        <v>429</v>
      </c>
      <c r="B431">
        <f t="shared" si="28"/>
        <v>0.59522076091070131</v>
      </c>
      <c r="C431">
        <f t="shared" si="29"/>
        <v>0.57272728318916333</v>
      </c>
      <c r="D431">
        <f t="shared" si="30"/>
        <v>0.55954536713274672</v>
      </c>
    </row>
    <row r="432" spans="1:4" x14ac:dyDescent="0.35">
      <c r="A432">
        <f t="shared" si="27"/>
        <v>430</v>
      </c>
      <c r="B432">
        <f t="shared" si="28"/>
        <v>0.5945282408845709</v>
      </c>
      <c r="C432">
        <f t="shared" si="29"/>
        <v>0.57206093359390908</v>
      </c>
      <c r="D432">
        <f t="shared" si="30"/>
        <v>0.55889435426875478</v>
      </c>
    </row>
    <row r="433" spans="1:4" x14ac:dyDescent="0.35">
      <c r="A433">
        <f t="shared" si="27"/>
        <v>431</v>
      </c>
      <c r="B433">
        <f t="shared" si="28"/>
        <v>0.59383813242111816</v>
      </c>
      <c r="C433">
        <f t="shared" si="29"/>
        <v>0.57139690442803392</v>
      </c>
      <c r="D433">
        <f t="shared" si="30"/>
        <v>0.55824560842703841</v>
      </c>
    </row>
    <row r="434" spans="1:4" x14ac:dyDescent="0.35">
      <c r="A434">
        <f t="shared" si="27"/>
        <v>432</v>
      </c>
      <c r="B434">
        <f t="shared" si="28"/>
        <v>0.59315042155644848</v>
      </c>
      <c r="C434">
        <f t="shared" si="29"/>
        <v>0.5707351822553407</v>
      </c>
      <c r="D434">
        <f t="shared" si="30"/>
        <v>0.55759911648064864</v>
      </c>
    </row>
    <row r="435" spans="1:4" x14ac:dyDescent="0.35">
      <c r="A435">
        <f t="shared" si="27"/>
        <v>433</v>
      </c>
      <c r="B435">
        <f t="shared" si="28"/>
        <v>0.59246509443960516</v>
      </c>
      <c r="C435">
        <f t="shared" si="29"/>
        <v>0.57007575374830244</v>
      </c>
      <c r="D435">
        <f t="shared" si="30"/>
        <v>0.55695486540880523</v>
      </c>
    </row>
    <row r="436" spans="1:4" x14ac:dyDescent="0.35">
      <c r="A436">
        <f t="shared" si="27"/>
        <v>434</v>
      </c>
      <c r="B436">
        <f t="shared" si="28"/>
        <v>0.59178213733139673</v>
      </c>
      <c r="C436">
        <f t="shared" si="29"/>
        <v>0.56941860568693359</v>
      </c>
      <c r="D436">
        <f t="shared" si="30"/>
        <v>0.5563128422957947</v>
      </c>
    </row>
    <row r="437" spans="1:4" x14ac:dyDescent="0.35">
      <c r="A437">
        <f t="shared" si="27"/>
        <v>435</v>
      </c>
      <c r="B437">
        <f t="shared" si="28"/>
        <v>0.59110153660324105</v>
      </c>
      <c r="C437">
        <f t="shared" si="29"/>
        <v>0.56876372495767813</v>
      </c>
      <c r="D437">
        <f t="shared" si="30"/>
        <v>0.55567303432988302</v>
      </c>
    </row>
    <row r="438" spans="1:4" x14ac:dyDescent="0.35">
      <c r="A438">
        <f t="shared" si="27"/>
        <v>436</v>
      </c>
      <c r="B438">
        <f t="shared" si="28"/>
        <v>0.59042327873602207</v>
      </c>
      <c r="C438">
        <f t="shared" si="29"/>
        <v>0.56811109855230946</v>
      </c>
      <c r="D438">
        <f t="shared" si="30"/>
        <v>0.55503542880224144</v>
      </c>
    </row>
    <row r="439" spans="1:4" x14ac:dyDescent="0.35">
      <c r="A439">
        <f t="shared" si="27"/>
        <v>437</v>
      </c>
      <c r="B439">
        <f t="shared" si="28"/>
        <v>0.58974735031896319</v>
      </c>
      <c r="C439">
        <f t="shared" si="29"/>
        <v>0.56746071356684602</v>
      </c>
      <c r="D439">
        <f t="shared" si="30"/>
        <v>0.55440001310588705</v>
      </c>
    </row>
    <row r="440" spans="1:4" x14ac:dyDescent="0.35">
      <c r="A440">
        <f t="shared" si="27"/>
        <v>438</v>
      </c>
      <c r="B440">
        <f t="shared" si="28"/>
        <v>0.58907373804851249</v>
      </c>
      <c r="C440">
        <f t="shared" si="29"/>
        <v>0.56681255720047885</v>
      </c>
      <c r="D440">
        <f t="shared" si="30"/>
        <v>0.55376677473463509</v>
      </c>
    </row>
    <row r="441" spans="1:4" x14ac:dyDescent="0.35">
      <c r="A441">
        <f t="shared" si="27"/>
        <v>439</v>
      </c>
      <c r="B441">
        <f t="shared" si="28"/>
        <v>0.58840242872724313</v>
      </c>
      <c r="C441">
        <f t="shared" si="29"/>
        <v>0.56616661675451407</v>
      </c>
      <c r="D441">
        <f t="shared" si="30"/>
        <v>0.55313570128206491</v>
      </c>
    </row>
    <row r="442" spans="1:4" x14ac:dyDescent="0.35">
      <c r="A442">
        <f t="shared" si="27"/>
        <v>440</v>
      </c>
      <c r="B442">
        <f t="shared" si="28"/>
        <v>0.58773340926276807</v>
      </c>
      <c r="C442">
        <f t="shared" si="29"/>
        <v>0.56552287963132764</v>
      </c>
      <c r="D442">
        <f t="shared" si="30"/>
        <v>0.55250678044050039</v>
      </c>
    </row>
    <row r="443" spans="1:4" x14ac:dyDescent="0.35">
      <c r="A443">
        <f t="shared" ref="A443:A500" si="31">A442+1</f>
        <v>441</v>
      </c>
      <c r="B443">
        <f t="shared" si="28"/>
        <v>0.58706666666666663</v>
      </c>
      <c r="C443">
        <f t="shared" si="29"/>
        <v>0.56488133333333335</v>
      </c>
      <c r="D443">
        <f t="shared" si="30"/>
        <v>0.55188000000000004</v>
      </c>
    </row>
    <row r="444" spans="1:4" x14ac:dyDescent="0.35">
      <c r="A444">
        <f t="shared" si="31"/>
        <v>442</v>
      </c>
      <c r="B444">
        <f t="shared" si="28"/>
        <v>0.58640218805342648</v>
      </c>
      <c r="C444">
        <f t="shared" si="29"/>
        <v>0.56424196546196392</v>
      </c>
      <c r="D444">
        <f t="shared" si="30"/>
        <v>0.55125534784736263</v>
      </c>
    </row>
    <row r="445" spans="1:4" x14ac:dyDescent="0.35">
      <c r="A445">
        <f t="shared" si="31"/>
        <v>443</v>
      </c>
      <c r="B445">
        <f t="shared" si="28"/>
        <v>0.58573996063939671</v>
      </c>
      <c r="C445">
        <f t="shared" si="29"/>
        <v>0.56360476371666468</v>
      </c>
      <c r="D445">
        <f t="shared" si="30"/>
        <v>0.55063281196514358</v>
      </c>
    </row>
    <row r="446" spans="1:4" x14ac:dyDescent="0.35">
      <c r="A446">
        <f t="shared" si="31"/>
        <v>444</v>
      </c>
      <c r="B446">
        <f t="shared" si="28"/>
        <v>0.58507997174175552</v>
      </c>
      <c r="C446">
        <f t="shared" si="29"/>
        <v>0.56296971589389933</v>
      </c>
      <c r="D446">
        <f t="shared" si="30"/>
        <v>0.55001238043068368</v>
      </c>
    </row>
    <row r="447" spans="1:4" x14ac:dyDescent="0.35">
      <c r="A447">
        <f t="shared" si="31"/>
        <v>445</v>
      </c>
      <c r="B447">
        <f t="shared" si="28"/>
        <v>0.58442220877748952</v>
      </c>
      <c r="C447">
        <f t="shared" si="29"/>
        <v>0.56233680988616841</v>
      </c>
      <c r="D447">
        <f t="shared" si="30"/>
        <v>0.54939404141515025</v>
      </c>
    </row>
    <row r="448" spans="1:4" x14ac:dyDescent="0.35">
      <c r="A448">
        <f t="shared" si="31"/>
        <v>446</v>
      </c>
      <c r="B448">
        <f t="shared" si="28"/>
        <v>0.58376665926238691</v>
      </c>
      <c r="C448">
        <f t="shared" si="29"/>
        <v>0.56170603368104044</v>
      </c>
      <c r="D448">
        <f t="shared" si="30"/>
        <v>0.54877778318259041</v>
      </c>
    </row>
    <row r="449" spans="1:4" x14ac:dyDescent="0.35">
      <c r="A449">
        <f t="shared" si="31"/>
        <v>447</v>
      </c>
      <c r="B449">
        <f t="shared" si="28"/>
        <v>0.58311331081004136</v>
      </c>
      <c r="C449">
        <f t="shared" si="29"/>
        <v>0.56107737536019286</v>
      </c>
      <c r="D449">
        <f t="shared" si="30"/>
        <v>0.5481635940889944</v>
      </c>
    </row>
    <row r="450" spans="1:4" x14ac:dyDescent="0.35">
      <c r="A450">
        <f t="shared" si="31"/>
        <v>448</v>
      </c>
      <c r="B450">
        <f t="shared" si="28"/>
        <v>0.58246215113086963</v>
      </c>
      <c r="C450">
        <f t="shared" si="29"/>
        <v>0.56045082309846772</v>
      </c>
      <c r="D450">
        <f t="shared" si="30"/>
        <v>0.54755146258137233</v>
      </c>
    </row>
    <row r="451" spans="1:4" x14ac:dyDescent="0.35">
      <c r="A451">
        <f t="shared" si="31"/>
        <v>449</v>
      </c>
      <c r="B451">
        <f t="shared" si="28"/>
        <v>0.58181316803114047</v>
      </c>
      <c r="C451">
        <f t="shared" si="29"/>
        <v>0.5598263651629366</v>
      </c>
      <c r="D451">
        <f t="shared" si="30"/>
        <v>0.54694137719684155</v>
      </c>
    </row>
    <row r="452" spans="1:4" x14ac:dyDescent="0.35">
      <c r="A452">
        <f t="shared" si="31"/>
        <v>450</v>
      </c>
      <c r="B452">
        <f t="shared" si="28"/>
        <v>0.5811663494120155</v>
      </c>
      <c r="C452">
        <f t="shared" si="29"/>
        <v>0.55920398991197795</v>
      </c>
      <c r="D452">
        <f t="shared" si="30"/>
        <v>0.54633332656172462</v>
      </c>
    </row>
    <row r="453" spans="1:4" x14ac:dyDescent="0.35">
      <c r="A453">
        <f t="shared" si="31"/>
        <v>451</v>
      </c>
      <c r="B453">
        <f t="shared" si="28"/>
        <v>0.58052168326860198</v>
      </c>
      <c r="C453">
        <f t="shared" si="29"/>
        <v>0.55858368579436568</v>
      </c>
      <c r="D453">
        <f t="shared" si="30"/>
        <v>0.54572729939065878</v>
      </c>
    </row>
    <row r="454" spans="1:4" x14ac:dyDescent="0.35">
      <c r="A454">
        <f t="shared" si="31"/>
        <v>452</v>
      </c>
      <c r="B454">
        <f t="shared" si="28"/>
        <v>0.57987915768901699</v>
      </c>
      <c r="C454">
        <f t="shared" si="29"/>
        <v>0.55796544134836845</v>
      </c>
      <c r="D454">
        <f t="shared" si="30"/>
        <v>0.54512328448571667</v>
      </c>
    </row>
    <row r="455" spans="1:4" x14ac:dyDescent="0.35">
      <c r="A455">
        <f t="shared" si="31"/>
        <v>453</v>
      </c>
      <c r="B455">
        <f t="shared" si="28"/>
        <v>0.57923876085346293</v>
      </c>
      <c r="C455">
        <f t="shared" si="29"/>
        <v>0.55734924520086071</v>
      </c>
      <c r="D455">
        <f t="shared" si="30"/>
        <v>0.5445212707355368</v>
      </c>
    </row>
    <row r="456" spans="1:4" x14ac:dyDescent="0.35">
      <c r="A456">
        <f t="shared" si="31"/>
        <v>454</v>
      </c>
      <c r="B456">
        <f t="shared" si="28"/>
        <v>0.57860048103331407</v>
      </c>
      <c r="C456">
        <f t="shared" si="29"/>
        <v>0.55673508606644295</v>
      </c>
      <c r="D456">
        <f t="shared" si="30"/>
        <v>0.54392124711446521</v>
      </c>
    </row>
    <row r="457" spans="1:4" x14ac:dyDescent="0.35">
      <c r="A457">
        <f t="shared" si="31"/>
        <v>455</v>
      </c>
      <c r="B457">
        <f t="shared" si="28"/>
        <v>0.57796430659021469</v>
      </c>
      <c r="C457">
        <f t="shared" si="29"/>
        <v>0.55612295274657497</v>
      </c>
      <c r="D457">
        <f t="shared" si="30"/>
        <v>0.54332320268170742</v>
      </c>
    </row>
    <row r="458" spans="1:4" x14ac:dyDescent="0.35">
      <c r="A458">
        <f t="shared" si="31"/>
        <v>456</v>
      </c>
      <c r="B458">
        <f t="shared" si="28"/>
        <v>0.57733022597518779</v>
      </c>
      <c r="C458">
        <f t="shared" si="29"/>
        <v>0.55551283412871688</v>
      </c>
      <c r="D458">
        <f t="shared" si="30"/>
        <v>0.54272712658049049</v>
      </c>
    </row>
    <row r="459" spans="1:4" x14ac:dyDescent="0.35">
      <c r="A459">
        <f t="shared" si="31"/>
        <v>457</v>
      </c>
      <c r="B459">
        <f t="shared" si="28"/>
        <v>0.57669822772775425</v>
      </c>
      <c r="C459">
        <f t="shared" si="29"/>
        <v>0.55490471918548279</v>
      </c>
      <c r="D459">
        <f t="shared" si="30"/>
        <v>0.54213300803723541</v>
      </c>
    </row>
    <row r="460" spans="1:4" x14ac:dyDescent="0.35">
      <c r="A460">
        <f t="shared" si="31"/>
        <v>458</v>
      </c>
      <c r="B460">
        <f t="shared" si="28"/>
        <v>0.57606830047506274</v>
      </c>
      <c r="C460">
        <f t="shared" si="29"/>
        <v>0.55429859697380313</v>
      </c>
      <c r="D460">
        <f t="shared" si="30"/>
        <v>0.54154083636073858</v>
      </c>
    </row>
    <row r="461" spans="1:4" x14ac:dyDescent="0.35">
      <c r="A461">
        <f t="shared" si="31"/>
        <v>459</v>
      </c>
      <c r="B461">
        <f t="shared" si="28"/>
        <v>0.57544043293103053</v>
      </c>
      <c r="C461">
        <f t="shared" si="29"/>
        <v>0.553694456634098</v>
      </c>
      <c r="D461">
        <f t="shared" si="30"/>
        <v>0.5409506009413646</v>
      </c>
    </row>
    <row r="462" spans="1:4" x14ac:dyDescent="0.35">
      <c r="A462">
        <f t="shared" si="31"/>
        <v>460</v>
      </c>
      <c r="B462">
        <f t="shared" si="28"/>
        <v>0.57481461389549426</v>
      </c>
      <c r="C462">
        <f t="shared" si="29"/>
        <v>0.55309228738945948</v>
      </c>
      <c r="D462">
        <f t="shared" si="30"/>
        <v>0.5403622912502476</v>
      </c>
    </row>
    <row r="463" spans="1:4" x14ac:dyDescent="0.35">
      <c r="A463">
        <f t="shared" si="31"/>
        <v>461</v>
      </c>
      <c r="B463">
        <f t="shared" si="28"/>
        <v>0.57419083225337009</v>
      </c>
      <c r="C463">
        <f t="shared" si="29"/>
        <v>0.5524920785448445</v>
      </c>
      <c r="D463">
        <f t="shared" si="30"/>
        <v>0.53977589683850202</v>
      </c>
    </row>
    <row r="464" spans="1:4" x14ac:dyDescent="0.35">
      <c r="A464">
        <f t="shared" si="31"/>
        <v>462</v>
      </c>
      <c r="B464">
        <f t="shared" si="28"/>
        <v>0.57356907697382542</v>
      </c>
      <c r="C464">
        <f t="shared" si="29"/>
        <v>0.55189381948627714</v>
      </c>
      <c r="D464">
        <f t="shared" si="30"/>
        <v>0.53919140733644355</v>
      </c>
    </row>
    <row r="465" spans="1:4" x14ac:dyDescent="0.35">
      <c r="A465">
        <f t="shared" si="31"/>
        <v>463</v>
      </c>
      <c r="B465">
        <f t="shared" si="28"/>
        <v>0.57294933710945906</v>
      </c>
      <c r="C465">
        <f t="shared" si="29"/>
        <v>0.55129749968006025</v>
      </c>
      <c r="D465">
        <f t="shared" si="30"/>
        <v>0.53860881245281889</v>
      </c>
    </row>
    <row r="466" spans="1:4" x14ac:dyDescent="0.35">
      <c r="A466">
        <f t="shared" si="31"/>
        <v>464</v>
      </c>
      <c r="B466">
        <f t="shared" si="28"/>
        <v>0.57233160179549158</v>
      </c>
      <c r="C466">
        <f t="shared" si="29"/>
        <v>0.55070310867199579</v>
      </c>
      <c r="D466">
        <f t="shared" si="30"/>
        <v>0.53802810197404483</v>
      </c>
    </row>
    <row r="467" spans="1:4" x14ac:dyDescent="0.35">
      <c r="A467">
        <f t="shared" si="31"/>
        <v>465</v>
      </c>
      <c r="B467">
        <f t="shared" si="28"/>
        <v>0.57171586024896592</v>
      </c>
      <c r="C467">
        <f t="shared" si="29"/>
        <v>0.55011063608661626</v>
      </c>
      <c r="D467">
        <f t="shared" si="30"/>
        <v>0.53744926576345553</v>
      </c>
    </row>
    <row r="468" spans="1:4" x14ac:dyDescent="0.35">
      <c r="A468">
        <f t="shared" si="31"/>
        <v>466</v>
      </c>
      <c r="B468">
        <f t="shared" si="28"/>
        <v>0.57110210176795606</v>
      </c>
      <c r="C468">
        <f t="shared" si="29"/>
        <v>0.54952007162642302</v>
      </c>
      <c r="D468">
        <f t="shared" si="30"/>
        <v>0.53687229376056034</v>
      </c>
    </row>
    <row r="469" spans="1:4" x14ac:dyDescent="0.35">
      <c r="A469">
        <f t="shared" si="31"/>
        <v>467</v>
      </c>
      <c r="B469">
        <f t="shared" si="28"/>
        <v>0.57049031573078646</v>
      </c>
      <c r="C469">
        <f t="shared" si="29"/>
        <v>0.54893140507113491</v>
      </c>
      <c r="D469">
        <f t="shared" si="30"/>
        <v>0.53629717598030846</v>
      </c>
    </row>
    <row r="470" spans="1:4" x14ac:dyDescent="0.35">
      <c r="A470">
        <f t="shared" si="31"/>
        <v>468</v>
      </c>
      <c r="B470">
        <f t="shared" si="28"/>
        <v>0.56988049159525955</v>
      </c>
      <c r="C470">
        <f t="shared" si="29"/>
        <v>0.5483446262769458</v>
      </c>
      <c r="D470">
        <f t="shared" si="30"/>
        <v>0.53572390251236401</v>
      </c>
    </row>
    <row r="471" spans="1:4" x14ac:dyDescent="0.35">
      <c r="A471">
        <f t="shared" si="31"/>
        <v>469</v>
      </c>
      <c r="B471">
        <f t="shared" si="28"/>
        <v>0.56927261889789305</v>
      </c>
      <c r="C471">
        <f t="shared" si="29"/>
        <v>0.54775972517578975</v>
      </c>
      <c r="D471">
        <f t="shared" si="30"/>
        <v>0.53515246352038814</v>
      </c>
    </row>
    <row r="472" spans="1:4" x14ac:dyDescent="0.35">
      <c r="A472">
        <f t="shared" si="31"/>
        <v>470</v>
      </c>
      <c r="B472">
        <f t="shared" si="28"/>
        <v>0.56866668725316527</v>
      </c>
      <c r="C472">
        <f t="shared" si="29"/>
        <v>0.5471766917746157</v>
      </c>
      <c r="D472">
        <f t="shared" si="30"/>
        <v>0.53458284924133015</v>
      </c>
    </row>
    <row r="473" spans="1:4" x14ac:dyDescent="0.35">
      <c r="A473">
        <f t="shared" si="31"/>
        <v>471</v>
      </c>
      <c r="B473">
        <f t="shared" si="28"/>
        <v>0.56806268635277124</v>
      </c>
      <c r="C473">
        <f t="shared" si="29"/>
        <v>0.5465955161546705</v>
      </c>
      <c r="D473">
        <f t="shared" si="30"/>
        <v>0.53401504998472749</v>
      </c>
    </row>
    <row r="474" spans="1:4" x14ac:dyDescent="0.35">
      <c r="A474">
        <f t="shared" si="31"/>
        <v>472</v>
      </c>
      <c r="B474">
        <f t="shared" si="28"/>
        <v>0.56746060596488457</v>
      </c>
      <c r="C474">
        <f t="shared" si="29"/>
        <v>0.54601618847079025</v>
      </c>
      <c r="D474">
        <f t="shared" si="30"/>
        <v>0.5334490561320131</v>
      </c>
    </row>
    <row r="475" spans="1:4" x14ac:dyDescent="0.35">
      <c r="A475">
        <f t="shared" si="31"/>
        <v>473</v>
      </c>
      <c r="B475">
        <f t="shared" si="28"/>
        <v>0.56686043593343016</v>
      </c>
      <c r="C475">
        <f t="shared" si="29"/>
        <v>0.54543869895069941</v>
      </c>
      <c r="D475">
        <f t="shared" si="30"/>
        <v>0.53288485813583031</v>
      </c>
    </row>
    <row r="476" spans="1:4" x14ac:dyDescent="0.35">
      <c r="A476">
        <f t="shared" si="31"/>
        <v>474</v>
      </c>
      <c r="B476">
        <f t="shared" si="28"/>
        <v>0.56626216617736513</v>
      </c>
      <c r="C476">
        <f t="shared" si="29"/>
        <v>0.54486303789431911</v>
      </c>
      <c r="D476">
        <f t="shared" si="30"/>
        <v>0.53232244651935767</v>
      </c>
    </row>
    <row r="477" spans="1:4" x14ac:dyDescent="0.35">
      <c r="A477">
        <f t="shared" si="31"/>
        <v>475</v>
      </c>
      <c r="B477">
        <f t="shared" si="28"/>
        <v>0.5656657866899667</v>
      </c>
      <c r="C477">
        <f t="shared" si="29"/>
        <v>0.54428919567308198</v>
      </c>
      <c r="D477">
        <f t="shared" si="30"/>
        <v>0.53176181187563965</v>
      </c>
    </row>
    <row r="478" spans="1:4" x14ac:dyDescent="0.35">
      <c r="A478">
        <f t="shared" si="31"/>
        <v>476</v>
      </c>
      <c r="B478">
        <f t="shared" si="28"/>
        <v>0.56507128753813007</v>
      </c>
      <c r="C478">
        <f t="shared" si="29"/>
        <v>0.54371716272925663</v>
      </c>
      <c r="D478">
        <f t="shared" si="30"/>
        <v>0.53120294486692576</v>
      </c>
    </row>
    <row r="479" spans="1:4" x14ac:dyDescent="0.35">
      <c r="A479">
        <f t="shared" si="31"/>
        <v>477</v>
      </c>
      <c r="B479">
        <f t="shared" si="28"/>
        <v>0.56447865886167259</v>
      </c>
      <c r="C479">
        <f t="shared" si="29"/>
        <v>0.54314692957527833</v>
      </c>
      <c r="D479">
        <f t="shared" si="30"/>
        <v>0.53064583622401751</v>
      </c>
    </row>
    <row r="480" spans="1:4" x14ac:dyDescent="0.35">
      <c r="A480">
        <f t="shared" si="31"/>
        <v>478</v>
      </c>
      <c r="B480">
        <f t="shared" si="28"/>
        <v>0.56388789087264801</v>
      </c>
      <c r="C480">
        <f t="shared" si="29"/>
        <v>0.54257848679308862</v>
      </c>
      <c r="D480">
        <f t="shared" si="30"/>
        <v>0.53009047674562282</v>
      </c>
    </row>
    <row r="481" spans="1:4" x14ac:dyDescent="0.35">
      <c r="A481">
        <f t="shared" si="31"/>
        <v>479</v>
      </c>
      <c r="B481">
        <f t="shared" si="28"/>
        <v>0.56329897385466654</v>
      </c>
      <c r="C481">
        <f t="shared" si="29"/>
        <v>0.54201182503348144</v>
      </c>
      <c r="D481">
        <f t="shared" si="30"/>
        <v>0.52953685729771749</v>
      </c>
    </row>
    <row r="482" spans="1:4" x14ac:dyDescent="0.35">
      <c r="A482">
        <f t="shared" si="31"/>
        <v>480</v>
      </c>
      <c r="B482">
        <f t="shared" si="28"/>
        <v>0.56271189816222411</v>
      </c>
      <c r="C482">
        <f t="shared" si="29"/>
        <v>0.54144693501545771</v>
      </c>
      <c r="D482">
        <f t="shared" si="30"/>
        <v>0.52898496881291435</v>
      </c>
    </row>
    <row r="483" spans="1:4" x14ac:dyDescent="0.35">
      <c r="A483">
        <f t="shared" si="31"/>
        <v>481</v>
      </c>
      <c r="B483">
        <f t="shared" si="28"/>
        <v>0.56212665422003905</v>
      </c>
      <c r="C483">
        <f t="shared" si="29"/>
        <v>0.54088380752558707</v>
      </c>
      <c r="D483">
        <f t="shared" si="30"/>
        <v>0.52843480228983963</v>
      </c>
    </row>
    <row r="484" spans="1:4" x14ac:dyDescent="0.35">
      <c r="A484">
        <f t="shared" si="31"/>
        <v>482</v>
      </c>
      <c r="B484">
        <f t="shared" si="28"/>
        <v>0.56154323252239557</v>
      </c>
      <c r="C484">
        <f t="shared" si="29"/>
        <v>0.54032243341737596</v>
      </c>
      <c r="D484">
        <f t="shared" si="30"/>
        <v>0.52788634879251595</v>
      </c>
    </row>
    <row r="485" spans="1:4" x14ac:dyDescent="0.35">
      <c r="A485">
        <f t="shared" si="31"/>
        <v>483</v>
      </c>
      <c r="B485">
        <f t="shared" si="28"/>
        <v>0.56096162363249569</v>
      </c>
      <c r="C485">
        <f t="shared" si="29"/>
        <v>0.53976280361064455</v>
      </c>
      <c r="D485">
        <f t="shared" si="30"/>
        <v>0.52733959944975317</v>
      </c>
    </row>
    <row r="486" spans="1:4" x14ac:dyDescent="0.35">
      <c r="A486">
        <f t="shared" si="31"/>
        <v>484</v>
      </c>
      <c r="B486">
        <f t="shared" si="28"/>
        <v>0.5603818181818182</v>
      </c>
      <c r="C486">
        <f t="shared" si="29"/>
        <v>0.53920490909090912</v>
      </c>
      <c r="D486">
        <f t="shared" si="30"/>
        <v>0.5267945454545454</v>
      </c>
    </row>
    <row r="487" spans="1:4" x14ac:dyDescent="0.35">
      <c r="A487">
        <f t="shared" si="31"/>
        <v>485</v>
      </c>
      <c r="B487">
        <f t="shared" si="28"/>
        <v>0.5598038068694845</v>
      </c>
      <c r="C487">
        <f t="shared" si="29"/>
        <v>0.53864874090877279</v>
      </c>
      <c r="D487">
        <f t="shared" si="30"/>
        <v>0.52625117806347566</v>
      </c>
    </row>
    <row r="488" spans="1:4" x14ac:dyDescent="0.35">
      <c r="A488">
        <f t="shared" si="31"/>
        <v>486</v>
      </c>
      <c r="B488">
        <f t="shared" si="28"/>
        <v>0.55922758046163212</v>
      </c>
      <c r="C488">
        <f t="shared" si="29"/>
        <v>0.53809429017932209</v>
      </c>
      <c r="D488">
        <f t="shared" si="30"/>
        <v>0.52570948859612576</v>
      </c>
    </row>
    <row r="489" spans="1:4" x14ac:dyDescent="0.35">
      <c r="A489">
        <f t="shared" si="31"/>
        <v>487</v>
      </c>
      <c r="B489">
        <f t="shared" si="28"/>
        <v>0.55865312979079551</v>
      </c>
      <c r="C489">
        <f t="shared" si="29"/>
        <v>0.53754154808153121</v>
      </c>
      <c r="D489">
        <f t="shared" si="30"/>
        <v>0.52516946843449497</v>
      </c>
    </row>
    <row r="490" spans="1:4" x14ac:dyDescent="0.35">
      <c r="A490">
        <f t="shared" si="31"/>
        <v>488</v>
      </c>
      <c r="B490">
        <f t="shared" si="28"/>
        <v>0.5580804457552927</v>
      </c>
      <c r="C490">
        <f t="shared" si="29"/>
        <v>0.53699050585767216</v>
      </c>
      <c r="D490">
        <f t="shared" si="30"/>
        <v>0.52463110902242382</v>
      </c>
    </row>
    <row r="491" spans="1:4" x14ac:dyDescent="0.35">
      <c r="A491">
        <f t="shared" si="31"/>
        <v>489</v>
      </c>
      <c r="B491">
        <f t="shared" si="28"/>
        <v>0.55750951931862058</v>
      </c>
      <c r="C491">
        <f t="shared" si="29"/>
        <v>0.53644115481273247</v>
      </c>
      <c r="D491">
        <f t="shared" si="30"/>
        <v>0.52409440186502432</v>
      </c>
    </row>
    <row r="492" spans="1:4" x14ac:dyDescent="0.35">
      <c r="A492">
        <f t="shared" si="31"/>
        <v>490</v>
      </c>
      <c r="B492">
        <f t="shared" si="28"/>
        <v>0.55694034150885496</v>
      </c>
      <c r="C492">
        <f t="shared" si="29"/>
        <v>0.53589348631383837</v>
      </c>
      <c r="D492">
        <f t="shared" si="30"/>
        <v>0.52355933852811753</v>
      </c>
    </row>
    <row r="493" spans="1:4" x14ac:dyDescent="0.35">
      <c r="A493">
        <f t="shared" si="31"/>
        <v>491</v>
      </c>
      <c r="B493">
        <f t="shared" ref="B493:B500" si="32">1.96*$G$15/SQRT(A493)</f>
        <v>0.55637290341805934</v>
      </c>
      <c r="C493">
        <f t="shared" ref="C493:C500" si="33">1.96*$G$16/SQRT(A493)</f>
        <v>0.53534749178968521</v>
      </c>
      <c r="D493">
        <f t="shared" ref="D493:D500" si="34">1.96*$G$17/SQRT(A493)</f>
        <v>0.52302591063767645</v>
      </c>
    </row>
    <row r="494" spans="1:4" x14ac:dyDescent="0.35">
      <c r="A494">
        <f t="shared" si="31"/>
        <v>492</v>
      </c>
      <c r="B494">
        <f t="shared" si="32"/>
        <v>0.55580719620169861</v>
      </c>
      <c r="C494">
        <f t="shared" si="33"/>
        <v>0.53480316272997463</v>
      </c>
      <c r="D494">
        <f t="shared" si="34"/>
        <v>0.52249410987927558</v>
      </c>
    </row>
    <row r="495" spans="1:4" x14ac:dyDescent="0.35">
      <c r="A495">
        <f t="shared" si="31"/>
        <v>493</v>
      </c>
      <c r="B495">
        <f t="shared" si="32"/>
        <v>0.55524321107806074</v>
      </c>
      <c r="C495">
        <f t="shared" si="33"/>
        <v>0.53426049068485637</v>
      </c>
      <c r="D495">
        <f t="shared" si="34"/>
        <v>0.52196392799754732</v>
      </c>
    </row>
    <row r="496" spans="1:4" x14ac:dyDescent="0.35">
      <c r="A496">
        <f t="shared" si="31"/>
        <v>494</v>
      </c>
      <c r="B496">
        <f t="shared" si="32"/>
        <v>0.55468093932768348</v>
      </c>
      <c r="C496">
        <f t="shared" si="33"/>
        <v>0.53371946726437813</v>
      </c>
      <c r="D496">
        <f t="shared" si="34"/>
        <v>0.52143535679564268</v>
      </c>
    </row>
    <row r="497" spans="1:14" x14ac:dyDescent="0.35">
      <c r="A497">
        <f t="shared" si="31"/>
        <v>495</v>
      </c>
      <c r="B497">
        <f t="shared" si="32"/>
        <v>0.55412037229278888</v>
      </c>
      <c r="C497">
        <f t="shared" si="33"/>
        <v>0.5331800841379406</v>
      </c>
      <c r="D497">
        <f t="shared" si="34"/>
        <v>0.52090838813469964</v>
      </c>
    </row>
    <row r="498" spans="1:14" x14ac:dyDescent="0.35">
      <c r="A498">
        <f t="shared" si="31"/>
        <v>496</v>
      </c>
      <c r="B498">
        <f t="shared" si="32"/>
        <v>0.553561501376723</v>
      </c>
      <c r="C498">
        <f t="shared" si="33"/>
        <v>0.53264233303375841</v>
      </c>
      <c r="D498">
        <f t="shared" si="34"/>
        <v>0.52038301393331687</v>
      </c>
    </row>
    <row r="499" spans="1:14" x14ac:dyDescent="0.35">
      <c r="A499">
        <f t="shared" si="31"/>
        <v>497</v>
      </c>
      <c r="B499">
        <f t="shared" si="32"/>
        <v>0.55300431804340178</v>
      </c>
      <c r="C499">
        <f t="shared" si="33"/>
        <v>0.53210620573832756</v>
      </c>
      <c r="D499">
        <f t="shared" si="34"/>
        <v>0.51985922616703251</v>
      </c>
    </row>
    <row r="500" spans="1:14" x14ac:dyDescent="0.35">
      <c r="A500">
        <f t="shared" si="31"/>
        <v>498</v>
      </c>
      <c r="B500">
        <f t="shared" si="32"/>
        <v>0.55244881381676458</v>
      </c>
      <c r="C500">
        <f t="shared" si="33"/>
        <v>0.53157169409589888</v>
      </c>
      <c r="D500">
        <f t="shared" si="34"/>
        <v>0.51933701686781064</v>
      </c>
    </row>
    <row r="502" spans="1:14" x14ac:dyDescent="0.35">
      <c r="A502" s="22"/>
      <c r="B502" s="22"/>
      <c r="C502" s="22"/>
      <c r="D502" s="22"/>
      <c r="E502" s="22"/>
      <c r="F502" s="22"/>
      <c r="G502" s="22"/>
      <c r="H502" s="22"/>
      <c r="I502" s="22"/>
      <c r="J502" s="22"/>
      <c r="K502" s="22"/>
      <c r="L502" s="22"/>
      <c r="M502" s="22"/>
      <c r="N502" s="22"/>
    </row>
  </sheetData>
  <sheetProtection algorithmName="SHA-512" hashValue="tIydDVG0ABvVmEnY0S2GFe20RbvnthC7Z8qSiwjVT4IcTFX5Nv8f54ukTn6BeHcZrMUAVrjs9pp/UePTAHTa/Q==" saltValue="Mk6P0Q4XLlg3yg1EfAHYA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02"/>
  <sheetViews>
    <sheetView zoomScaleNormal="100" workbookViewId="0">
      <selection activeCell="A2" sqref="A2:J2"/>
    </sheetView>
  </sheetViews>
  <sheetFormatPr defaultRowHeight="14.5" x14ac:dyDescent="0.35"/>
  <cols>
    <col min="1" max="1" width="18.1796875" customWidth="1"/>
    <col min="2" max="2" width="4.26953125" customWidth="1"/>
    <col min="3" max="3" width="3.6328125" customWidth="1"/>
    <col min="4" max="4" width="3.81640625" customWidth="1"/>
    <col min="5" max="5" width="7.26953125" style="2" customWidth="1"/>
    <col min="6" max="6" width="7.1796875" customWidth="1"/>
    <col min="7" max="7" width="6.54296875" customWidth="1"/>
    <col min="8" max="8" width="9.36328125" style="2" customWidth="1"/>
    <col min="9" max="9" width="10.26953125" customWidth="1"/>
    <col min="11" max="11" width="7.08984375" customWidth="1"/>
    <col min="12" max="12" width="4.7265625" style="2" customWidth="1"/>
    <col min="13" max="13" width="4.54296875" customWidth="1"/>
    <col min="14" max="14" width="5.6328125" customWidth="1"/>
    <col min="15" max="15" width="4.26953125" hidden="1" customWidth="1"/>
    <col min="16" max="16" width="8.26953125" customWidth="1"/>
    <col min="17" max="17" width="7.81640625" customWidth="1"/>
    <col min="18" max="18" width="7.26953125" customWidth="1"/>
    <col min="19" max="19" width="8.1796875" style="2" customWidth="1"/>
    <col min="20" max="20" width="8.81640625" customWidth="1"/>
    <col min="23" max="23" width="6.453125" style="2" customWidth="1"/>
    <col min="24" max="24" width="6.36328125" customWidth="1"/>
    <col min="25" max="25" width="5.81640625" customWidth="1"/>
    <col min="26" max="26" width="8.7265625" style="2" customWidth="1"/>
    <col min="27" max="28" width="8.7265625" customWidth="1"/>
    <col min="29" max="29" width="2" style="2" customWidth="1"/>
    <col min="30" max="33" width="8.7265625" customWidth="1"/>
  </cols>
  <sheetData>
    <row r="1" spans="1:33" ht="24" customHeight="1" x14ac:dyDescent="0.35">
      <c r="A1" s="124" t="s">
        <v>78</v>
      </c>
      <c r="B1" s="124"/>
      <c r="C1" s="124"/>
      <c r="D1" s="124"/>
      <c r="E1" s="124"/>
      <c r="F1" s="124"/>
      <c r="H1"/>
      <c r="L1" s="21"/>
      <c r="M1" s="22"/>
      <c r="N1" s="22"/>
      <c r="O1" s="22"/>
      <c r="P1" s="22"/>
      <c r="Q1" s="22"/>
      <c r="R1" s="22"/>
      <c r="S1" s="22"/>
      <c r="T1" s="22"/>
      <c r="U1" s="22"/>
      <c r="V1" s="22"/>
      <c r="W1" s="22"/>
      <c r="X1" s="22"/>
      <c r="Y1" s="22"/>
      <c r="Z1" s="22"/>
      <c r="AA1" s="22"/>
      <c r="AB1" s="22"/>
      <c r="AC1" s="21"/>
      <c r="AD1" s="22"/>
      <c r="AE1" s="22"/>
      <c r="AF1" s="22"/>
    </row>
    <row r="2" spans="1:33" ht="40.5" customHeight="1" x14ac:dyDescent="0.35">
      <c r="A2" s="125" t="s">
        <v>120</v>
      </c>
      <c r="B2" s="125"/>
      <c r="C2" s="125"/>
      <c r="D2" s="125"/>
      <c r="E2" s="125"/>
      <c r="F2" s="125"/>
      <c r="G2" s="125"/>
      <c r="H2" s="125"/>
      <c r="I2" s="125"/>
      <c r="J2" s="125"/>
      <c r="K2" s="24"/>
      <c r="L2" s="146" t="s">
        <v>124</v>
      </c>
      <c r="M2" s="147"/>
      <c r="N2" s="147"/>
      <c r="O2" s="147"/>
      <c r="P2" s="147"/>
      <c r="Q2" s="147"/>
      <c r="R2" s="147"/>
      <c r="S2" s="147"/>
      <c r="T2" s="147"/>
      <c r="U2" s="147"/>
      <c r="V2" s="147"/>
      <c r="W2" s="147"/>
      <c r="X2" s="147"/>
      <c r="Y2" s="147"/>
      <c r="Z2" s="147"/>
      <c r="AA2" s="147"/>
      <c r="AB2" s="148"/>
      <c r="AC2" s="21"/>
      <c r="AD2" s="22"/>
      <c r="AE2" s="22"/>
      <c r="AF2" s="22"/>
    </row>
    <row r="3" spans="1:33" ht="51" customHeight="1" x14ac:dyDescent="0.35">
      <c r="A3" s="25" t="s">
        <v>125</v>
      </c>
      <c r="B3" s="129" t="s">
        <v>54</v>
      </c>
      <c r="C3" s="129"/>
      <c r="D3" s="130"/>
      <c r="E3" s="126" t="s">
        <v>84</v>
      </c>
      <c r="F3" s="127"/>
      <c r="G3" s="128"/>
      <c r="H3" s="131" t="s">
        <v>119</v>
      </c>
      <c r="I3" s="132"/>
      <c r="J3" s="133"/>
      <c r="K3" s="26"/>
      <c r="L3" s="149" t="s">
        <v>22</v>
      </c>
      <c r="M3" s="150"/>
      <c r="N3" s="150"/>
      <c r="O3" s="151"/>
      <c r="P3" s="152" t="s">
        <v>25</v>
      </c>
      <c r="Q3" s="152" t="s">
        <v>69</v>
      </c>
      <c r="R3" s="152" t="s">
        <v>83</v>
      </c>
      <c r="S3" s="153" t="s">
        <v>52</v>
      </c>
      <c r="T3" s="154"/>
      <c r="U3" s="154"/>
      <c r="V3" s="155"/>
      <c r="W3" s="162" t="s">
        <v>99</v>
      </c>
      <c r="X3" s="163"/>
      <c r="Y3" s="164"/>
      <c r="Z3" s="165" t="s">
        <v>56</v>
      </c>
      <c r="AA3" s="166"/>
      <c r="AB3" s="167"/>
      <c r="AC3" s="168"/>
      <c r="AD3" s="44"/>
      <c r="AE3" s="44"/>
      <c r="AF3" s="44"/>
      <c r="AG3" s="22"/>
    </row>
    <row r="4" spans="1:33" ht="28" customHeight="1" thickBot="1" x14ac:dyDescent="0.4">
      <c r="A4" s="27" t="s">
        <v>18</v>
      </c>
      <c r="B4" s="28" t="s">
        <v>20</v>
      </c>
      <c r="C4" s="28" t="s">
        <v>19</v>
      </c>
      <c r="D4" s="28" t="s">
        <v>21</v>
      </c>
      <c r="E4" s="29" t="s">
        <v>15</v>
      </c>
      <c r="F4" s="30" t="s">
        <v>16</v>
      </c>
      <c r="G4" s="30" t="s">
        <v>17</v>
      </c>
      <c r="H4" s="31" t="s">
        <v>15</v>
      </c>
      <c r="I4" s="31" t="s">
        <v>17</v>
      </c>
      <c r="J4" s="32" t="s">
        <v>26</v>
      </c>
      <c r="K4" s="33" t="s">
        <v>97</v>
      </c>
      <c r="L4" s="156" t="s">
        <v>23</v>
      </c>
      <c r="M4" s="157" t="s">
        <v>24</v>
      </c>
      <c r="N4" s="157" t="s">
        <v>5</v>
      </c>
      <c r="O4" s="158" t="s">
        <v>67</v>
      </c>
      <c r="P4" s="159"/>
      <c r="Q4" s="159"/>
      <c r="R4" s="159"/>
      <c r="S4" s="160" t="s">
        <v>23</v>
      </c>
      <c r="T4" s="157" t="s">
        <v>24</v>
      </c>
      <c r="U4" s="161" t="s">
        <v>5</v>
      </c>
      <c r="V4" s="161" t="s">
        <v>97</v>
      </c>
      <c r="W4" s="169" t="s">
        <v>23</v>
      </c>
      <c r="X4" s="170" t="s">
        <v>24</v>
      </c>
      <c r="Y4" s="170" t="s">
        <v>5</v>
      </c>
      <c r="Z4" s="156" t="s">
        <v>23</v>
      </c>
      <c r="AA4" s="157" t="s">
        <v>24</v>
      </c>
      <c r="AB4" s="171" t="s">
        <v>5</v>
      </c>
      <c r="AC4" s="168"/>
      <c r="AD4" s="172" t="s">
        <v>106</v>
      </c>
      <c r="AE4" s="172"/>
      <c r="AF4" s="172"/>
      <c r="AG4" s="22"/>
    </row>
    <row r="5" spans="1:33" x14ac:dyDescent="0.35">
      <c r="A5" s="20" t="s">
        <v>57</v>
      </c>
      <c r="B5" s="19"/>
      <c r="C5" s="19"/>
      <c r="D5" s="19"/>
      <c r="E5" s="18" t="s">
        <v>13</v>
      </c>
      <c r="F5" s="19" t="s">
        <v>14</v>
      </c>
      <c r="G5" s="19" t="s">
        <v>14</v>
      </c>
      <c r="H5" s="18">
        <v>42</v>
      </c>
      <c r="I5" s="43">
        <v>103</v>
      </c>
      <c r="J5" s="19" t="s">
        <v>13</v>
      </c>
      <c r="K5" s="19">
        <v>32</v>
      </c>
      <c r="L5" s="34">
        <f>IF(E5&lt;&gt;0,VLOOKUP(E5,'Prior Attainment'!$A$3:$B$23,2,FALSE),"")</f>
        <v>8</v>
      </c>
      <c r="M5" s="34">
        <f>IF(F5&lt;&gt;0,VLOOKUP(F5,'Prior Attainment'!$A$3:$B$23,2,FALSE),"")</f>
        <v>10</v>
      </c>
      <c r="N5" s="34">
        <f>IF(G5&lt;&gt;0,VLOOKUP(G5,'Prior Attainment'!$A$3:$B$23,2,FALSE),"")</f>
        <v>10</v>
      </c>
      <c r="O5" s="35">
        <f>AVERAGEIF(L5:M5,"&lt;&gt;0")</f>
        <v>9</v>
      </c>
      <c r="P5" s="35">
        <f>AVERAGEIF(N5:O5,"&lt;&gt;0")</f>
        <v>9.5</v>
      </c>
      <c r="Q5" s="36" t="str">
        <f>IF(P5&lt;&gt;"",VLOOKUP(P5,Expectations!$A$2:$B$25,2,TRUE),"")</f>
        <v>H</v>
      </c>
      <c r="R5" s="37">
        <f>IF(P5&lt;&gt;"",VLOOKUP(P5,Expectations!$A$2:$C$25,3,TRUE),"")</f>
        <v>19</v>
      </c>
      <c r="S5" s="17">
        <f>IF(H5&gt;0,VLOOKUP(H5,Reading!$A$3:$B$61,2,FALSE),"")</f>
        <v>114</v>
      </c>
      <c r="T5" s="42">
        <f>IF(J5&gt;0,VLOOKUP(J5,'TA scores'!$A$2:$B$16,2,FALSE),"")</f>
        <v>103</v>
      </c>
      <c r="U5" s="16">
        <f>IF(I5&gt;0,VLOOKUP(I5,Maths!$A$3:$B$121,2,FALSE),"")</f>
        <v>114</v>
      </c>
      <c r="V5" s="16">
        <f>IF(K5&gt;0,VLOOKUP(K5,GPS!$A$3:$B$121,2,FALSE),"")</f>
        <v>98</v>
      </c>
      <c r="W5" s="39">
        <f>IF(R5&lt;&gt;"",VLOOKUP(R5,Expectations!$C$2:$F$25,2,FALSE),"")</f>
        <v>111.28</v>
      </c>
      <c r="X5" s="39">
        <f>IF(R5&lt;&gt;"",VLOOKUP(R5,Expectations!$C$2:$F$25,3,FALSE),"")</f>
        <v>105.49</v>
      </c>
      <c r="Y5" s="39">
        <f>IF(R5&lt;&gt;"",VLOOKUP(R5,Expectations!$C$2:$F$25,4,FALSE),"")</f>
        <v>110.84</v>
      </c>
      <c r="Z5" s="5">
        <f t="shared" ref="Z5:Z7" si="0">IF(ISNUMBER(S5),S5-W5,"")</f>
        <v>2.7199999999999989</v>
      </c>
      <c r="AA5" s="5">
        <f t="shared" ref="AA5:AA7" si="1">IF(ISNUMBER(T5),T5-X5,"")</f>
        <v>-2.4899999999999949</v>
      </c>
      <c r="AB5" s="5">
        <f t="shared" ref="AB5:AB7" si="2">IF(ISNUMBER(U5),U5-Y5,"")</f>
        <v>3.1599999999999966</v>
      </c>
      <c r="AD5" s="115" t="s">
        <v>105</v>
      </c>
      <c r="AE5" s="116"/>
      <c r="AF5" s="117"/>
    </row>
    <row r="6" spans="1:33" ht="15" thickBot="1" x14ac:dyDescent="0.4">
      <c r="A6" s="20" t="s">
        <v>58</v>
      </c>
      <c r="B6" s="19"/>
      <c r="C6" s="19"/>
      <c r="D6" s="19" t="s">
        <v>72</v>
      </c>
      <c r="E6" s="18" t="s">
        <v>63</v>
      </c>
      <c r="F6" s="19" t="s">
        <v>62</v>
      </c>
      <c r="G6" s="19" t="s">
        <v>12</v>
      </c>
      <c r="H6" s="18">
        <v>10</v>
      </c>
      <c r="I6" s="43">
        <v>65</v>
      </c>
      <c r="J6" s="19" t="s">
        <v>65</v>
      </c>
      <c r="K6" s="19" t="s">
        <v>98</v>
      </c>
      <c r="L6" s="34">
        <f>IF(E6&lt;&gt;0,VLOOKUP(E6,'Prior Attainment'!$A$3:$B$23,2,FALSE),"")</f>
        <v>4</v>
      </c>
      <c r="M6" s="34">
        <f>IF(F6&lt;&gt;0,VLOOKUP(F6,'Prior Attainment'!$A$3:$B$23,2,FALSE),"")</f>
        <v>3.5</v>
      </c>
      <c r="N6" s="34">
        <f>IF(G6&lt;&gt;0,VLOOKUP(G6,'Prior Attainment'!$A$3:$B$23,2,FALSE),"")</f>
        <v>6</v>
      </c>
      <c r="O6" s="35">
        <f t="shared" ref="O6:O69" si="3">AVERAGEIF(L6:M6,"&lt;&gt;0")</f>
        <v>3.75</v>
      </c>
      <c r="P6" s="35">
        <f t="shared" ref="P6:P69" si="4">AVERAGEIF(N6:O6,"&lt;&gt;0")</f>
        <v>4.875</v>
      </c>
      <c r="Q6" s="36" t="str">
        <f>IF(P6&lt;&gt;"",VLOOKUP(P6,Expectations!$A$2:$B$25,2,TRUE),"")</f>
        <v>L</v>
      </c>
      <c r="R6" s="37">
        <f>IF(P6&lt;&gt;"",VLOOKUP(P6,Expectations!$A$2:$C$25,3,TRUE),"")</f>
        <v>10</v>
      </c>
      <c r="S6" s="17">
        <f>IF(H6&gt;0,VLOOKUP(H6,Reading!$A$3:$B$61,2,FALSE),"")</f>
        <v>90</v>
      </c>
      <c r="T6" s="42">
        <f>IF(J6&gt;0,VLOOKUP(J6,'TA scores'!$A$2:$B$16,2,FALSE),"")</f>
        <v>79</v>
      </c>
      <c r="U6" s="16">
        <f>IF(I6&gt;0,VLOOKUP(I6,Maths!$A$3:$B$121,2,FALSE),"")</f>
        <v>102</v>
      </c>
      <c r="V6" s="16" t="str">
        <f>IF(K6&gt;0,VLOOKUP(K6,GPS!$A$3:$B$121,2,FALSE),"")</f>
        <v>N/A</v>
      </c>
      <c r="W6" s="39">
        <f>IF(R6&lt;&gt;"",VLOOKUP(R6,Expectations!$C$2:$F$25,2,FALSE),"")</f>
        <v>92.24</v>
      </c>
      <c r="X6" s="39">
        <f>IF(R6&lt;&gt;"",VLOOKUP(R6,Expectations!$C$2:$F$25,3,FALSE),"")</f>
        <v>87.85</v>
      </c>
      <c r="Y6" s="39">
        <f>IF(R6&lt;&gt;"",VLOOKUP(R6,Expectations!$C$2:$F$25,4,FALSE),"")</f>
        <v>92.19</v>
      </c>
      <c r="Z6" s="5">
        <f t="shared" si="0"/>
        <v>-2.2399999999999949</v>
      </c>
      <c r="AA6" s="5">
        <f t="shared" si="1"/>
        <v>-8.8499999999999943</v>
      </c>
      <c r="AB6" s="5">
        <f t="shared" si="2"/>
        <v>9.8100000000000023</v>
      </c>
      <c r="AD6" s="118"/>
      <c r="AE6" s="119"/>
      <c r="AF6" s="120"/>
    </row>
    <row r="7" spans="1:33" x14ac:dyDescent="0.35">
      <c r="A7" s="20" t="s">
        <v>109</v>
      </c>
      <c r="B7" s="19"/>
      <c r="C7" s="19" t="s">
        <v>72</v>
      </c>
      <c r="D7" s="19" t="s">
        <v>72</v>
      </c>
      <c r="E7" s="18" t="s">
        <v>12</v>
      </c>
      <c r="F7" s="19" t="s">
        <v>12</v>
      </c>
      <c r="G7" s="19" t="s">
        <v>63</v>
      </c>
      <c r="H7" s="18" t="s">
        <v>95</v>
      </c>
      <c r="I7" s="43">
        <v>60</v>
      </c>
      <c r="J7" s="19" t="s">
        <v>85</v>
      </c>
      <c r="K7" s="19" t="s">
        <v>95</v>
      </c>
      <c r="L7" s="34">
        <f>IF(E7&lt;&gt;0,VLOOKUP(E7,'Prior Attainment'!$A$3:$B$23,2,FALSE),"")</f>
        <v>6</v>
      </c>
      <c r="M7" s="34">
        <f>IF(F7&lt;&gt;0,VLOOKUP(F7,'Prior Attainment'!$A$3:$B$23,2,FALSE),"")</f>
        <v>6</v>
      </c>
      <c r="N7" s="34">
        <f>IF(G7&lt;&gt;0,VLOOKUP(G7,'Prior Attainment'!$A$3:$B$23,2,FALSE),"")</f>
        <v>4</v>
      </c>
      <c r="O7" s="35">
        <f t="shared" si="3"/>
        <v>6</v>
      </c>
      <c r="P7" s="35">
        <f t="shared" si="4"/>
        <v>5</v>
      </c>
      <c r="Q7" s="36" t="str">
        <f>IF(P7&lt;&gt;"",VLOOKUP(P7,Expectations!$A$2:$B$25,2,TRUE),"")</f>
        <v>L</v>
      </c>
      <c r="R7" s="37">
        <f>IF(P7&lt;&gt;"",VLOOKUP(P7,Expectations!$A$2:$C$25,3,TRUE),"")</f>
        <v>11</v>
      </c>
      <c r="S7" s="17" t="str">
        <f>IF(H7&gt;0,VLOOKUP(H7,Reading!$A$3:$B$61,2,FALSE),"")</f>
        <v>N/A</v>
      </c>
      <c r="T7" s="42">
        <f>IF(J7&gt;0,VLOOKUP(J7,'TA scores'!$A$2:$B$16,2,FALSE),"")</f>
        <v>103</v>
      </c>
      <c r="U7" s="16">
        <f>IF(I7&gt;0,VLOOKUP(I7,Maths!$A$3:$B$121,2,FALSE),"")</f>
        <v>101</v>
      </c>
      <c r="V7" s="16" t="str">
        <f>IF(K7&gt;0,VLOOKUP(K7,GPS!$A$3:$B$121,2,FALSE),"")</f>
        <v>N/A</v>
      </c>
      <c r="W7" s="39">
        <f>IF(R7&lt;&gt;"",VLOOKUP(R7,Expectations!$C$2:$F$25,2,FALSE),"")</f>
        <v>94.22</v>
      </c>
      <c r="X7" s="39">
        <f>IF(R7&lt;&gt;"",VLOOKUP(R7,Expectations!$C$2:$F$25,3,FALSE),"")</f>
        <v>89.76</v>
      </c>
      <c r="Y7" s="39">
        <f>IF(R7&lt;&gt;"",VLOOKUP(R7,Expectations!$C$2:$F$25,4,FALSE),"")</f>
        <v>93.38</v>
      </c>
      <c r="Z7" s="5" t="str">
        <f t="shared" si="0"/>
        <v/>
      </c>
      <c r="AA7" s="5">
        <f t="shared" si="1"/>
        <v>13.239999999999995</v>
      </c>
      <c r="AB7" s="5">
        <f t="shared" si="2"/>
        <v>7.6200000000000045</v>
      </c>
      <c r="AD7" s="115" t="s">
        <v>104</v>
      </c>
      <c r="AE7" s="116"/>
      <c r="AF7" s="117"/>
    </row>
    <row r="8" spans="1:33" x14ac:dyDescent="0.35">
      <c r="A8" s="20"/>
      <c r="B8" s="19"/>
      <c r="C8" s="19"/>
      <c r="D8" s="19"/>
      <c r="E8" s="18"/>
      <c r="F8" s="19"/>
      <c r="G8" s="19"/>
      <c r="H8" s="18"/>
      <c r="I8" s="19"/>
      <c r="J8" s="19"/>
      <c r="K8" s="19"/>
      <c r="L8" s="34" t="str">
        <f>IF(E8&lt;&gt;0,VLOOKUP(E8,'Prior Attainment'!$A$3:$B$23,2,FALSE),"")</f>
        <v/>
      </c>
      <c r="M8" s="34" t="str">
        <f>IF(F8&lt;&gt;0,VLOOKUP(F8,'Prior Attainment'!$A$3:$B$23,2,FALSE),"")</f>
        <v/>
      </c>
      <c r="N8" s="34" t="str">
        <f>IF(G8&lt;&gt;0,VLOOKUP(G8,'Prior Attainment'!$A$3:$B$23,2,FALSE),"")</f>
        <v/>
      </c>
      <c r="O8" s="35" t="e">
        <f t="shared" si="3"/>
        <v>#DIV/0!</v>
      </c>
      <c r="P8" s="35" t="e">
        <f t="shared" si="4"/>
        <v>#DIV/0!</v>
      </c>
      <c r="Q8" s="36" t="e">
        <f>IF(P8&lt;&gt;"",VLOOKUP(P8,Expectations!$A$2:$B$25,2,TRUE),"")</f>
        <v>#DIV/0!</v>
      </c>
      <c r="R8" s="37" t="e">
        <f>IF(P8&lt;&gt;"",VLOOKUP(P8,Expectations!$A$2:$C$25,3,TRUE),"")</f>
        <v>#DIV/0!</v>
      </c>
      <c r="S8" s="17" t="str">
        <f>IF(H8&gt;0,VLOOKUP(H8,Reading!$A$3:$B$61,2,FALSE),"")</f>
        <v/>
      </c>
      <c r="T8" s="38" t="str">
        <f>IF(J8&gt;0,VLOOKUP(J8,'TA scores'!$A$2:$B$16,2,FALSE),"")</f>
        <v/>
      </c>
      <c r="U8" s="16" t="str">
        <f>IF(I8&gt;0,VLOOKUP(I8,Maths!$A$3:$B$121,2,FALSE),"")</f>
        <v/>
      </c>
      <c r="V8" s="16" t="str">
        <f>IF(K8&gt;0,VLOOKUP(K8,GPS!$A$3:$B$121,2,FALSE),"")</f>
        <v/>
      </c>
      <c r="W8" s="39" t="e">
        <f>IF(R8&lt;&gt;"",VLOOKUP(R8,Expectations!$C$2:$F$25,2,FALSE),"")</f>
        <v>#DIV/0!</v>
      </c>
      <c r="X8" s="39" t="e">
        <f>IF(R8&lt;&gt;"",VLOOKUP(R8,Expectations!$C$2:$F$25,3,FALSE),"")</f>
        <v>#DIV/0!</v>
      </c>
      <c r="Y8" s="39" t="e">
        <f>IF(R8&lt;&gt;"",VLOOKUP(R8,Expectations!$C$2:$F$25,4,FALSE),"")</f>
        <v>#DIV/0!</v>
      </c>
      <c r="Z8" s="5" t="str">
        <f>IF(ISNUMBER(S8),S8-W8,"")</f>
        <v/>
      </c>
      <c r="AA8" s="5" t="str">
        <f t="shared" ref="AA8:AB8" si="5">IF(ISNUMBER(T8),T8-X8,"")</f>
        <v/>
      </c>
      <c r="AB8" s="5" t="str">
        <f t="shared" si="5"/>
        <v/>
      </c>
      <c r="AD8" s="121"/>
      <c r="AE8" s="122"/>
      <c r="AF8" s="123"/>
    </row>
    <row r="9" spans="1:33" x14ac:dyDescent="0.35">
      <c r="A9" s="20"/>
      <c r="B9" s="19"/>
      <c r="C9" s="19"/>
      <c r="D9" s="19"/>
      <c r="E9" s="18"/>
      <c r="F9" s="19"/>
      <c r="G9" s="19"/>
      <c r="H9" s="18"/>
      <c r="I9" s="19"/>
      <c r="J9" s="19"/>
      <c r="K9" s="19"/>
      <c r="L9" s="34" t="str">
        <f>IF(E9&lt;&gt;0,VLOOKUP(E9,'Prior Attainment'!$A$3:$B$23,2,FALSE),"")</f>
        <v/>
      </c>
      <c r="M9" s="34" t="str">
        <f>IF(F9&lt;&gt;0,VLOOKUP(F9,'Prior Attainment'!$A$3:$B$23,2,FALSE),"")</f>
        <v/>
      </c>
      <c r="N9" s="34" t="str">
        <f>IF(G9&lt;&gt;0,VLOOKUP(G9,'Prior Attainment'!$A$3:$B$23,2,FALSE),"")</f>
        <v/>
      </c>
      <c r="O9" s="35" t="e">
        <f t="shared" si="3"/>
        <v>#DIV/0!</v>
      </c>
      <c r="P9" s="35" t="e">
        <f t="shared" si="4"/>
        <v>#DIV/0!</v>
      </c>
      <c r="Q9" s="36" t="e">
        <f>IF(P9&lt;&gt;"",VLOOKUP(P9,Expectations!$A$2:$B$25,2,TRUE),"")</f>
        <v>#DIV/0!</v>
      </c>
      <c r="R9" s="37" t="e">
        <f>IF(P9&lt;&gt;"",VLOOKUP(P9,Expectations!$A$2:$C$25,3,TRUE),"")</f>
        <v>#DIV/0!</v>
      </c>
      <c r="S9" s="17" t="str">
        <f>IF(H9&gt;0,VLOOKUP(H9,Reading!$A$3:$B$61,2,FALSE),"")</f>
        <v/>
      </c>
      <c r="T9" s="38" t="str">
        <f>IF(J9&gt;0,VLOOKUP(J9,'TA scores'!$A$2:$B$16,2,FALSE),"")</f>
        <v/>
      </c>
      <c r="U9" s="16" t="str">
        <f>IF(I9&gt;0,VLOOKUP(I9,Maths!$A$3:$B$121,2,FALSE),"")</f>
        <v/>
      </c>
      <c r="V9" s="16" t="str">
        <f>IF(K9&gt;0,VLOOKUP(K9,GPS!$A$3:$B$121,2,FALSE),"")</f>
        <v/>
      </c>
      <c r="W9" s="39" t="e">
        <f>IF(R9&lt;&gt;"",VLOOKUP(R9,Expectations!$C$2:$F$25,2,FALSE),"")</f>
        <v>#DIV/0!</v>
      </c>
      <c r="X9" s="39" t="e">
        <f>IF(R9&lt;&gt;"",VLOOKUP(R9,Expectations!$C$2:$F$25,3,FALSE),"")</f>
        <v>#DIV/0!</v>
      </c>
      <c r="Y9" s="39" t="e">
        <f>IF(R9&lt;&gt;"",VLOOKUP(R9,Expectations!$C$2:$F$25,4,FALSE),"")</f>
        <v>#DIV/0!</v>
      </c>
      <c r="Z9" s="5" t="str">
        <f t="shared" ref="Z9:Z72" si="6">IF(ISNUMBER(S9),S9-W9,"")</f>
        <v/>
      </c>
      <c r="AA9" s="5" t="str">
        <f t="shared" ref="AA9:AA72" si="7">IF(ISNUMBER(T9),T9-X9,"")</f>
        <v/>
      </c>
      <c r="AB9" s="5" t="str">
        <f t="shared" ref="AB9:AB72" si="8">IF(ISNUMBER(U9),U9-Y9,"")</f>
        <v/>
      </c>
      <c r="AD9" s="121"/>
      <c r="AE9" s="122"/>
      <c r="AF9" s="123"/>
    </row>
    <row r="10" spans="1:33" ht="14.5" customHeight="1" thickBot="1" x14ac:dyDescent="0.4">
      <c r="A10" s="20"/>
      <c r="B10" s="19"/>
      <c r="C10" s="19"/>
      <c r="D10" s="19"/>
      <c r="E10" s="18"/>
      <c r="F10" s="19"/>
      <c r="G10" s="19"/>
      <c r="H10" s="18"/>
      <c r="I10" s="19"/>
      <c r="J10" s="19"/>
      <c r="K10" s="19"/>
      <c r="L10" s="34" t="str">
        <f>IF(E10&lt;&gt;0,VLOOKUP(E10,'Prior Attainment'!$A$3:$B$23,2,FALSE),"")</f>
        <v/>
      </c>
      <c r="M10" s="34" t="str">
        <f>IF(F10&lt;&gt;0,VLOOKUP(F10,'Prior Attainment'!$A$3:$B$23,2,FALSE),"")</f>
        <v/>
      </c>
      <c r="N10" s="34" t="str">
        <f>IF(G10&lt;&gt;0,VLOOKUP(G10,'Prior Attainment'!$A$3:$B$23,2,FALSE),"")</f>
        <v/>
      </c>
      <c r="O10" s="35" t="e">
        <f t="shared" si="3"/>
        <v>#DIV/0!</v>
      </c>
      <c r="P10" s="35" t="e">
        <f t="shared" si="4"/>
        <v>#DIV/0!</v>
      </c>
      <c r="Q10" s="36" t="e">
        <f>IF(P10&lt;&gt;"",VLOOKUP(P10,Expectations!$A$2:$B$25,2,TRUE),"")</f>
        <v>#DIV/0!</v>
      </c>
      <c r="R10" s="37" t="e">
        <f>IF(P10&lt;&gt;"",VLOOKUP(P10,Expectations!$A$2:$C$25,3,TRUE),"")</f>
        <v>#DIV/0!</v>
      </c>
      <c r="S10" s="17" t="str">
        <f>IF(H10&gt;0,VLOOKUP(H10,Reading!$A$3:$B$61,2,FALSE),"")</f>
        <v/>
      </c>
      <c r="T10" s="38" t="str">
        <f>IF(J10&gt;0,VLOOKUP(J10,'TA scores'!$A$2:$B$16,2,FALSE),"")</f>
        <v/>
      </c>
      <c r="U10" s="16" t="str">
        <f>IF(I10&gt;0,VLOOKUP(I10,Maths!$A$3:$B$121,2,FALSE),"")</f>
        <v/>
      </c>
      <c r="V10" s="16" t="str">
        <f>IF(K10&gt;0,VLOOKUP(K10,GPS!$A$3:$B$121,2,FALSE),"")</f>
        <v/>
      </c>
      <c r="W10" s="39" t="e">
        <f>IF(R10&lt;&gt;"",VLOOKUP(R10,Expectations!$C$2:$F$25,2,FALSE),"")</f>
        <v>#DIV/0!</v>
      </c>
      <c r="X10" s="39" t="e">
        <f>IF(R10&lt;&gt;"",VLOOKUP(R10,Expectations!$C$2:$F$25,3,FALSE),"")</f>
        <v>#DIV/0!</v>
      </c>
      <c r="Y10" s="39" t="e">
        <f>IF(R10&lt;&gt;"",VLOOKUP(R10,Expectations!$C$2:$F$25,4,FALSE),"")</f>
        <v>#DIV/0!</v>
      </c>
      <c r="Z10" s="5" t="str">
        <f t="shared" si="6"/>
        <v/>
      </c>
      <c r="AA10" s="5" t="str">
        <f t="shared" si="7"/>
        <v/>
      </c>
      <c r="AB10" s="5" t="str">
        <f t="shared" si="8"/>
        <v/>
      </c>
      <c r="AD10" s="118"/>
      <c r="AE10" s="119"/>
      <c r="AF10" s="120"/>
    </row>
    <row r="11" spans="1:33" x14ac:dyDescent="0.35">
      <c r="A11" s="20"/>
      <c r="B11" s="19"/>
      <c r="C11" s="19"/>
      <c r="D11" s="19"/>
      <c r="E11" s="18"/>
      <c r="F11" s="19"/>
      <c r="G11" s="19"/>
      <c r="H11" s="18"/>
      <c r="I11" s="19"/>
      <c r="J11" s="19"/>
      <c r="K11" s="19"/>
      <c r="L11" s="34" t="str">
        <f>IF(E11&lt;&gt;0,VLOOKUP(E11,'Prior Attainment'!$A$3:$B$23,2,FALSE),"")</f>
        <v/>
      </c>
      <c r="M11" s="34" t="str">
        <f>IF(F11&lt;&gt;0,VLOOKUP(F11,'Prior Attainment'!$A$3:$B$23,2,FALSE),"")</f>
        <v/>
      </c>
      <c r="N11" s="34" t="str">
        <f>IF(G11&lt;&gt;0,VLOOKUP(G11,'Prior Attainment'!$A$3:$B$23,2,FALSE),"")</f>
        <v/>
      </c>
      <c r="O11" s="35" t="e">
        <f t="shared" si="3"/>
        <v>#DIV/0!</v>
      </c>
      <c r="P11" s="35" t="e">
        <f t="shared" si="4"/>
        <v>#DIV/0!</v>
      </c>
      <c r="Q11" s="36" t="e">
        <f>IF(P11&lt;&gt;"",VLOOKUP(P11,Expectations!$A$2:$B$25,2,TRUE),"")</f>
        <v>#DIV/0!</v>
      </c>
      <c r="R11" s="37" t="e">
        <f>IF(P11&lt;&gt;"",VLOOKUP(P11,Expectations!$A$2:$C$25,3,TRUE),"")</f>
        <v>#DIV/0!</v>
      </c>
      <c r="S11" s="17" t="str">
        <f>IF(H11&gt;0,VLOOKUP(H11,Reading!$A$3:$B$61,2,FALSE),"")</f>
        <v/>
      </c>
      <c r="T11" s="38" t="str">
        <f>IF(J11&gt;0,VLOOKUP(J11,'TA scores'!$A$2:$B$16,2,FALSE),"")</f>
        <v/>
      </c>
      <c r="U11" s="16" t="str">
        <f>IF(I11&gt;0,VLOOKUP(I11,Maths!$A$3:$B$121,2,FALSE),"")</f>
        <v/>
      </c>
      <c r="V11" s="16" t="str">
        <f>IF(K11&gt;0,VLOOKUP(K11,GPS!$A$3:$B$121,2,FALSE),"")</f>
        <v/>
      </c>
      <c r="W11" s="39" t="e">
        <f>IF(R11&lt;&gt;"",VLOOKUP(R11,Expectations!$C$2:$F$25,2,FALSE),"")</f>
        <v>#DIV/0!</v>
      </c>
      <c r="X11" s="39" t="e">
        <f>IF(R11&lt;&gt;"",VLOOKUP(R11,Expectations!$C$2:$F$25,3,FALSE),"")</f>
        <v>#DIV/0!</v>
      </c>
      <c r="Y11" s="39" t="e">
        <f>IF(R11&lt;&gt;"",VLOOKUP(R11,Expectations!$C$2:$F$25,4,FALSE),"")</f>
        <v>#DIV/0!</v>
      </c>
      <c r="Z11" s="5" t="str">
        <f t="shared" si="6"/>
        <v/>
      </c>
      <c r="AA11" s="5" t="str">
        <f t="shared" si="7"/>
        <v/>
      </c>
      <c r="AB11" s="5" t="str">
        <f t="shared" si="8"/>
        <v/>
      </c>
    </row>
    <row r="12" spans="1:33" x14ac:dyDescent="0.35">
      <c r="A12" s="20"/>
      <c r="B12" s="19"/>
      <c r="C12" s="19"/>
      <c r="D12" s="19"/>
      <c r="E12" s="18"/>
      <c r="F12" s="19"/>
      <c r="G12" s="19"/>
      <c r="H12" s="18"/>
      <c r="J12" s="19"/>
      <c r="K12" s="19"/>
      <c r="L12" s="34" t="str">
        <f>IF(E12&lt;&gt;0,VLOOKUP(E12,'Prior Attainment'!$A$3:$B$23,2,FALSE),"")</f>
        <v/>
      </c>
      <c r="M12" s="34" t="str">
        <f>IF(F12&lt;&gt;0,VLOOKUP(F12,'Prior Attainment'!$A$3:$B$23,2,FALSE),"")</f>
        <v/>
      </c>
      <c r="N12" s="34" t="str">
        <f>IF(G12&lt;&gt;0,VLOOKUP(G12,'Prior Attainment'!$A$3:$B$23,2,FALSE),"")</f>
        <v/>
      </c>
      <c r="O12" s="35" t="e">
        <f t="shared" si="3"/>
        <v>#DIV/0!</v>
      </c>
      <c r="P12" s="35" t="e">
        <f t="shared" si="4"/>
        <v>#DIV/0!</v>
      </c>
      <c r="Q12" s="36" t="e">
        <f>IF(P12&lt;&gt;"",VLOOKUP(P12,Expectations!$A$2:$B$25,2,TRUE),"")</f>
        <v>#DIV/0!</v>
      </c>
      <c r="R12" s="37" t="e">
        <f>IF(P12&lt;&gt;"",VLOOKUP(P12,Expectations!$A$2:$C$25,3,TRUE),"")</f>
        <v>#DIV/0!</v>
      </c>
      <c r="S12" s="17" t="str">
        <f>IF(H12&gt;0,VLOOKUP(H12,Reading!$A$3:$B$61,2,FALSE),"")</f>
        <v/>
      </c>
      <c r="T12" s="38" t="str">
        <f>IF(J12&gt;0,VLOOKUP(J12,'TA scores'!$A$2:$B$16,2,FALSE),"")</f>
        <v/>
      </c>
      <c r="U12" s="16" t="str">
        <f>IF(I12&gt;0,VLOOKUP(I12,Maths!$A$3:$B$121,2,FALSE),"")</f>
        <v/>
      </c>
      <c r="V12" s="16" t="str">
        <f>IF(K12&gt;0,VLOOKUP(K12,GPS!$A$3:$B$121,2,FALSE),"")</f>
        <v/>
      </c>
      <c r="W12" s="39" t="e">
        <f>IF(R12&lt;&gt;"",VLOOKUP(R12,Expectations!$C$2:$F$25,2,FALSE),"")</f>
        <v>#DIV/0!</v>
      </c>
      <c r="X12" s="39" t="e">
        <f>IF(R12&lt;&gt;"",VLOOKUP(R12,Expectations!$C$2:$F$25,3,FALSE),"")</f>
        <v>#DIV/0!</v>
      </c>
      <c r="Y12" s="39" t="e">
        <f>IF(R12&lt;&gt;"",VLOOKUP(R12,Expectations!$C$2:$F$25,4,FALSE),"")</f>
        <v>#DIV/0!</v>
      </c>
      <c r="Z12" s="5" t="str">
        <f t="shared" si="6"/>
        <v/>
      </c>
      <c r="AA12" s="5" t="str">
        <f t="shared" si="7"/>
        <v/>
      </c>
      <c r="AB12" s="5" t="str">
        <f t="shared" si="8"/>
        <v/>
      </c>
    </row>
    <row r="13" spans="1:33" x14ac:dyDescent="0.35">
      <c r="A13" s="20"/>
      <c r="B13" s="19"/>
      <c r="C13" s="19"/>
      <c r="D13" s="19"/>
      <c r="E13" s="18"/>
      <c r="F13" s="19"/>
      <c r="G13" s="19"/>
      <c r="H13" s="18"/>
      <c r="I13" s="19"/>
      <c r="J13" s="19"/>
      <c r="K13" s="19"/>
      <c r="L13" s="34" t="str">
        <f>IF(E13&lt;&gt;0,VLOOKUP(E13,'Prior Attainment'!$A$3:$B$23,2,FALSE),"")</f>
        <v/>
      </c>
      <c r="M13" s="34" t="str">
        <f>IF(F13&lt;&gt;0,VLOOKUP(F13,'Prior Attainment'!$A$3:$B$23,2,FALSE),"")</f>
        <v/>
      </c>
      <c r="N13" s="34" t="str">
        <f>IF(G13&lt;&gt;0,VLOOKUP(G13,'Prior Attainment'!$A$3:$B$23,2,FALSE),"")</f>
        <v/>
      </c>
      <c r="O13" s="35" t="e">
        <f t="shared" si="3"/>
        <v>#DIV/0!</v>
      </c>
      <c r="P13" s="35" t="e">
        <f t="shared" si="4"/>
        <v>#DIV/0!</v>
      </c>
      <c r="Q13" s="36" t="e">
        <f>IF(P13&lt;&gt;"",VLOOKUP(P13,Expectations!$A$2:$B$25,2,TRUE),"")</f>
        <v>#DIV/0!</v>
      </c>
      <c r="R13" s="37" t="e">
        <f>IF(P13&lt;&gt;"",VLOOKUP(P13,Expectations!$A$2:$C$25,3,TRUE),"")</f>
        <v>#DIV/0!</v>
      </c>
      <c r="S13" s="17" t="str">
        <f>IF(H13&gt;0,VLOOKUP(H13,Reading!$A$3:$B$61,2,FALSE),"")</f>
        <v/>
      </c>
      <c r="T13" s="38" t="str">
        <f>IF(J13&gt;0,VLOOKUP(J13,'TA scores'!$A$2:$B$16,2,FALSE),"")</f>
        <v/>
      </c>
      <c r="U13" s="16" t="str">
        <f>IF(I13&gt;0,VLOOKUP(I13,Maths!$A$3:$B$121,2,FALSE),"")</f>
        <v/>
      </c>
      <c r="V13" s="16" t="str">
        <f>IF(K13&gt;0,VLOOKUP(K13,GPS!$A$3:$B$121,2,FALSE),"")</f>
        <v/>
      </c>
      <c r="W13" s="39" t="e">
        <f>IF(R13&lt;&gt;"",VLOOKUP(R13,Expectations!$C$2:$F$25,2,FALSE),"")</f>
        <v>#DIV/0!</v>
      </c>
      <c r="X13" s="39" t="e">
        <f>IF(R13&lt;&gt;"",VLOOKUP(R13,Expectations!$C$2:$F$25,3,FALSE),"")</f>
        <v>#DIV/0!</v>
      </c>
      <c r="Y13" s="39" t="e">
        <f>IF(R13&lt;&gt;"",VLOOKUP(R13,Expectations!$C$2:$F$25,4,FALSE),"")</f>
        <v>#DIV/0!</v>
      </c>
      <c r="Z13" s="5" t="str">
        <f t="shared" si="6"/>
        <v/>
      </c>
      <c r="AA13" s="5" t="str">
        <f t="shared" si="7"/>
        <v/>
      </c>
      <c r="AB13" s="5" t="str">
        <f t="shared" si="8"/>
        <v/>
      </c>
    </row>
    <row r="14" spans="1:33" x14ac:dyDescent="0.35">
      <c r="A14" s="20"/>
      <c r="B14" s="19"/>
      <c r="C14" s="19"/>
      <c r="D14" s="19"/>
      <c r="E14" s="18"/>
      <c r="F14" s="19"/>
      <c r="G14" s="19"/>
      <c r="H14" s="18"/>
      <c r="I14" s="19"/>
      <c r="J14" s="19"/>
      <c r="K14" s="19"/>
      <c r="L14" s="34" t="str">
        <f>IF(E14&lt;&gt;0,VLOOKUP(E14,'Prior Attainment'!$A$3:$B$23,2,FALSE),"")</f>
        <v/>
      </c>
      <c r="M14" s="34" t="str">
        <f>IF(F14&lt;&gt;0,VLOOKUP(F14,'Prior Attainment'!$A$3:$B$23,2,FALSE),"")</f>
        <v/>
      </c>
      <c r="N14" s="34" t="str">
        <f>IF(G14&lt;&gt;0,VLOOKUP(G14,'Prior Attainment'!$A$3:$B$23,2,FALSE),"")</f>
        <v/>
      </c>
      <c r="O14" s="35" t="e">
        <f t="shared" si="3"/>
        <v>#DIV/0!</v>
      </c>
      <c r="P14" s="35" t="e">
        <f t="shared" si="4"/>
        <v>#DIV/0!</v>
      </c>
      <c r="Q14" s="36" t="e">
        <f>IF(P14&lt;&gt;"",VLOOKUP(P14,Expectations!$A$2:$B$25,2,TRUE),"")</f>
        <v>#DIV/0!</v>
      </c>
      <c r="R14" s="37" t="e">
        <f>IF(P14&lt;&gt;"",VLOOKUP(P14,Expectations!$A$2:$C$25,3,TRUE),"")</f>
        <v>#DIV/0!</v>
      </c>
      <c r="S14" s="17" t="str">
        <f>IF(H14&gt;0,VLOOKUP(H14,Reading!$A$3:$B$61,2,FALSE),"")</f>
        <v/>
      </c>
      <c r="T14" s="38" t="str">
        <f>IF(J14&gt;0,VLOOKUP(J14,'TA scores'!$A$2:$B$16,2,FALSE),"")</f>
        <v/>
      </c>
      <c r="U14" s="16" t="str">
        <f>IF(I14&gt;0,VLOOKUP(I14,Maths!$A$3:$B$121,2,FALSE),"")</f>
        <v/>
      </c>
      <c r="V14" s="16" t="str">
        <f>IF(K14&gt;0,VLOOKUP(K14,GPS!$A$3:$B$121,2,FALSE),"")</f>
        <v/>
      </c>
      <c r="W14" s="39" t="e">
        <f>IF(R14&lt;&gt;"",VLOOKUP(R14,Expectations!$C$2:$F$25,2,FALSE),"")</f>
        <v>#DIV/0!</v>
      </c>
      <c r="X14" s="39" t="e">
        <f>IF(R14&lt;&gt;"",VLOOKUP(R14,Expectations!$C$2:$F$25,3,FALSE),"")</f>
        <v>#DIV/0!</v>
      </c>
      <c r="Y14" s="39" t="e">
        <f>IF(R14&lt;&gt;"",VLOOKUP(R14,Expectations!$C$2:$F$25,4,FALSE),"")</f>
        <v>#DIV/0!</v>
      </c>
      <c r="Z14" s="5" t="str">
        <f t="shared" si="6"/>
        <v/>
      </c>
      <c r="AA14" s="5" t="str">
        <f t="shared" si="7"/>
        <v/>
      </c>
      <c r="AB14" s="5" t="str">
        <f t="shared" si="8"/>
        <v/>
      </c>
    </row>
    <row r="15" spans="1:33" x14ac:dyDescent="0.35">
      <c r="A15" s="20"/>
      <c r="B15" s="19"/>
      <c r="C15" s="19"/>
      <c r="D15" s="19"/>
      <c r="E15" s="18"/>
      <c r="F15" s="19"/>
      <c r="G15" s="19"/>
      <c r="H15" s="18"/>
      <c r="I15" s="19"/>
      <c r="J15" s="19"/>
      <c r="K15" s="19"/>
      <c r="L15" s="34" t="str">
        <f>IF(E15&lt;&gt;0,VLOOKUP(E15,'Prior Attainment'!$A$3:$B$23,2,FALSE),"")</f>
        <v/>
      </c>
      <c r="M15" s="34" t="str">
        <f>IF(F15&lt;&gt;0,VLOOKUP(F15,'Prior Attainment'!$A$3:$B$23,2,FALSE),"")</f>
        <v/>
      </c>
      <c r="N15" s="34" t="str">
        <f>IF(G15&lt;&gt;0,VLOOKUP(G15,'Prior Attainment'!$A$3:$B$23,2,FALSE),"")</f>
        <v/>
      </c>
      <c r="O15" s="35" t="e">
        <f t="shared" si="3"/>
        <v>#DIV/0!</v>
      </c>
      <c r="P15" s="35" t="e">
        <f t="shared" si="4"/>
        <v>#DIV/0!</v>
      </c>
      <c r="Q15" s="36" t="e">
        <f>IF(P15&lt;&gt;"",VLOOKUP(P15,Expectations!$A$2:$B$25,2,TRUE),"")</f>
        <v>#DIV/0!</v>
      </c>
      <c r="R15" s="37" t="e">
        <f>IF(P15&lt;&gt;"",VLOOKUP(P15,Expectations!$A$2:$C$25,3,TRUE),"")</f>
        <v>#DIV/0!</v>
      </c>
      <c r="S15" s="17" t="str">
        <f>IF(H15&gt;0,VLOOKUP(H15,Reading!$A$3:$B$61,2,FALSE),"")</f>
        <v/>
      </c>
      <c r="T15" s="38" t="str">
        <f>IF(J15&gt;0,VLOOKUP(J15,'TA scores'!$A$2:$B$16,2,FALSE),"")</f>
        <v/>
      </c>
      <c r="U15" s="16" t="str">
        <f>IF(I15&gt;0,VLOOKUP(I15,Maths!$A$3:$B$121,2,FALSE),"")</f>
        <v/>
      </c>
      <c r="V15" s="16" t="str">
        <f>IF(K15&gt;0,VLOOKUP(K15,GPS!$A$3:$B$121,2,FALSE),"")</f>
        <v/>
      </c>
      <c r="W15" s="39" t="e">
        <f>IF(R15&lt;&gt;"",VLOOKUP(R15,Expectations!$C$2:$F$25,2,FALSE),"")</f>
        <v>#DIV/0!</v>
      </c>
      <c r="X15" s="39" t="e">
        <f>IF(R15&lt;&gt;"",VLOOKUP(R15,Expectations!$C$2:$F$25,3,FALSE),"")</f>
        <v>#DIV/0!</v>
      </c>
      <c r="Y15" s="39" t="e">
        <f>IF(R15&lt;&gt;"",VLOOKUP(R15,Expectations!$C$2:$F$25,4,FALSE),"")</f>
        <v>#DIV/0!</v>
      </c>
      <c r="Z15" s="5" t="str">
        <f t="shared" si="6"/>
        <v/>
      </c>
      <c r="AA15" s="5" t="str">
        <f t="shared" si="7"/>
        <v/>
      </c>
      <c r="AB15" s="5" t="str">
        <f t="shared" si="8"/>
        <v/>
      </c>
    </row>
    <row r="16" spans="1:33" x14ac:dyDescent="0.35">
      <c r="A16" s="20"/>
      <c r="B16" s="19"/>
      <c r="C16" s="19"/>
      <c r="D16" s="19"/>
      <c r="E16" s="18"/>
      <c r="F16" s="19"/>
      <c r="G16" s="19"/>
      <c r="H16" s="18"/>
      <c r="I16" s="19"/>
      <c r="J16" s="19"/>
      <c r="K16" s="19"/>
      <c r="L16" s="34" t="str">
        <f>IF(E16&lt;&gt;0,VLOOKUP(E16,'Prior Attainment'!$A$3:$B$23,2,FALSE),"")</f>
        <v/>
      </c>
      <c r="M16" s="34" t="str">
        <f>IF(F16&lt;&gt;0,VLOOKUP(F16,'Prior Attainment'!$A$3:$B$23,2,FALSE),"")</f>
        <v/>
      </c>
      <c r="N16" s="34" t="str">
        <f>IF(G16&lt;&gt;0,VLOOKUP(G16,'Prior Attainment'!$A$3:$B$23,2,FALSE),"")</f>
        <v/>
      </c>
      <c r="O16" s="35" t="e">
        <f t="shared" si="3"/>
        <v>#DIV/0!</v>
      </c>
      <c r="P16" s="35" t="e">
        <f t="shared" si="4"/>
        <v>#DIV/0!</v>
      </c>
      <c r="Q16" s="36" t="e">
        <f>IF(P16&lt;&gt;"",VLOOKUP(P16,Expectations!$A$2:$B$25,2,TRUE),"")</f>
        <v>#DIV/0!</v>
      </c>
      <c r="R16" s="37" t="e">
        <f>IF(P16&lt;&gt;"",VLOOKUP(P16,Expectations!$A$2:$C$25,3,TRUE),"")</f>
        <v>#DIV/0!</v>
      </c>
      <c r="S16" s="17" t="str">
        <f>IF(H16&gt;0,VLOOKUP(H16,Reading!$A$3:$B$61,2,FALSE),"")</f>
        <v/>
      </c>
      <c r="T16" s="38" t="str">
        <f>IF(J16&gt;0,VLOOKUP(J16,'TA scores'!$A$2:$B$16,2,FALSE),"")</f>
        <v/>
      </c>
      <c r="U16" s="16" t="str">
        <f>IF(I16&gt;0,VLOOKUP(I16,Maths!$A$3:$B$121,2,FALSE),"")</f>
        <v/>
      </c>
      <c r="V16" s="16" t="str">
        <f>IF(K16&gt;0,VLOOKUP(K16,GPS!$A$3:$B$121,2,FALSE),"")</f>
        <v/>
      </c>
      <c r="W16" s="39" t="e">
        <f>IF(R16&lt;&gt;"",VLOOKUP(R16,Expectations!$C$2:$F$25,2,FALSE),"")</f>
        <v>#DIV/0!</v>
      </c>
      <c r="X16" s="39" t="e">
        <f>IF(R16&lt;&gt;"",VLOOKUP(R16,Expectations!$C$2:$F$25,3,FALSE),"")</f>
        <v>#DIV/0!</v>
      </c>
      <c r="Y16" s="39" t="e">
        <f>IF(R16&lt;&gt;"",VLOOKUP(R16,Expectations!$C$2:$F$25,4,FALSE),"")</f>
        <v>#DIV/0!</v>
      </c>
      <c r="Z16" s="5" t="str">
        <f t="shared" si="6"/>
        <v/>
      </c>
      <c r="AA16" s="5" t="str">
        <f t="shared" si="7"/>
        <v/>
      </c>
      <c r="AB16" s="5" t="str">
        <f t="shared" si="8"/>
        <v/>
      </c>
    </row>
    <row r="17" spans="1:28" x14ac:dyDescent="0.35">
      <c r="A17" s="20"/>
      <c r="B17" s="19"/>
      <c r="C17" s="19"/>
      <c r="D17" s="19"/>
      <c r="E17" s="18"/>
      <c r="F17" s="19"/>
      <c r="G17" s="19"/>
      <c r="H17" s="18"/>
      <c r="I17" s="19"/>
      <c r="J17" s="19"/>
      <c r="K17" s="19"/>
      <c r="L17" s="34" t="str">
        <f>IF(E17&lt;&gt;0,VLOOKUP(E17,'Prior Attainment'!$A$3:$B$23,2,FALSE),"")</f>
        <v/>
      </c>
      <c r="M17" s="34" t="str">
        <f>IF(F17&lt;&gt;0,VLOOKUP(F17,'Prior Attainment'!$A$3:$B$23,2,FALSE),"")</f>
        <v/>
      </c>
      <c r="N17" s="34" t="str">
        <f>IF(G17&lt;&gt;0,VLOOKUP(G17,'Prior Attainment'!$A$3:$B$23,2,FALSE),"")</f>
        <v/>
      </c>
      <c r="O17" s="35" t="e">
        <f t="shared" si="3"/>
        <v>#DIV/0!</v>
      </c>
      <c r="P17" s="35" t="e">
        <f t="shared" si="4"/>
        <v>#DIV/0!</v>
      </c>
      <c r="Q17" s="36" t="e">
        <f>IF(P17&lt;&gt;"",VLOOKUP(P17,Expectations!$A$2:$B$25,2,TRUE),"")</f>
        <v>#DIV/0!</v>
      </c>
      <c r="R17" s="37" t="e">
        <f>IF(P17&lt;&gt;"",VLOOKUP(P17,Expectations!$A$2:$C$25,3,TRUE),"")</f>
        <v>#DIV/0!</v>
      </c>
      <c r="S17" s="17" t="str">
        <f>IF(H17&gt;0,VLOOKUP(H17,Reading!$A$3:$B$61,2,FALSE),"")</f>
        <v/>
      </c>
      <c r="T17" s="38" t="str">
        <f>IF(J17&gt;0,VLOOKUP(J17,'TA scores'!$A$2:$B$16,2,FALSE),"")</f>
        <v/>
      </c>
      <c r="U17" s="16" t="str">
        <f>IF(I17&gt;0,VLOOKUP(I17,Maths!$A$3:$B$121,2,FALSE),"")</f>
        <v/>
      </c>
      <c r="V17" s="16" t="str">
        <f>IF(K17&gt;0,VLOOKUP(K17,GPS!$A$3:$B$121,2,FALSE),"")</f>
        <v/>
      </c>
      <c r="W17" s="39" t="e">
        <f>IF(R17&lt;&gt;"",VLOOKUP(R17,Expectations!$C$2:$F$25,2,FALSE),"")</f>
        <v>#DIV/0!</v>
      </c>
      <c r="X17" s="39" t="e">
        <f>IF(R17&lt;&gt;"",VLOOKUP(R17,Expectations!$C$2:$F$25,3,FALSE),"")</f>
        <v>#DIV/0!</v>
      </c>
      <c r="Y17" s="39" t="e">
        <f>IF(R17&lt;&gt;"",VLOOKUP(R17,Expectations!$C$2:$F$25,4,FALSE),"")</f>
        <v>#DIV/0!</v>
      </c>
      <c r="Z17" s="5" t="str">
        <f t="shared" si="6"/>
        <v/>
      </c>
      <c r="AA17" s="5" t="str">
        <f t="shared" si="7"/>
        <v/>
      </c>
      <c r="AB17" s="5" t="str">
        <f t="shared" si="8"/>
        <v/>
      </c>
    </row>
    <row r="18" spans="1:28" x14ac:dyDescent="0.35">
      <c r="A18" s="20"/>
      <c r="B18" s="19"/>
      <c r="C18" s="19"/>
      <c r="D18" s="19"/>
      <c r="E18" s="18"/>
      <c r="F18" s="19"/>
      <c r="G18" s="19"/>
      <c r="H18" s="18"/>
      <c r="I18" s="19"/>
      <c r="J18" s="19"/>
      <c r="K18" s="19"/>
      <c r="L18" s="34" t="str">
        <f>IF(E18&lt;&gt;0,VLOOKUP(E18,'Prior Attainment'!$A$3:$B$23,2,FALSE),"")</f>
        <v/>
      </c>
      <c r="M18" s="34" t="str">
        <f>IF(F18&lt;&gt;0,VLOOKUP(F18,'Prior Attainment'!$A$3:$B$23,2,FALSE),"")</f>
        <v/>
      </c>
      <c r="N18" s="34" t="str">
        <f>IF(G18&lt;&gt;0,VLOOKUP(G18,'Prior Attainment'!$A$3:$B$23,2,FALSE),"")</f>
        <v/>
      </c>
      <c r="O18" s="35" t="e">
        <f t="shared" si="3"/>
        <v>#DIV/0!</v>
      </c>
      <c r="P18" s="35" t="e">
        <f t="shared" si="4"/>
        <v>#DIV/0!</v>
      </c>
      <c r="Q18" s="36" t="e">
        <f>IF(P18&lt;&gt;"",VLOOKUP(P18,Expectations!$A$2:$B$25,2,TRUE),"")</f>
        <v>#DIV/0!</v>
      </c>
      <c r="R18" s="37" t="e">
        <f>IF(P18&lt;&gt;"",VLOOKUP(P18,Expectations!$A$2:$C$25,3,TRUE),"")</f>
        <v>#DIV/0!</v>
      </c>
      <c r="S18" s="17" t="str">
        <f>IF(H18&gt;0,VLOOKUP(H18,Reading!$A$3:$B$61,2,FALSE),"")</f>
        <v/>
      </c>
      <c r="T18" s="38" t="str">
        <f>IF(J18&gt;0,VLOOKUP(J18,'TA scores'!$A$2:$B$16,2,FALSE),"")</f>
        <v/>
      </c>
      <c r="U18" s="16" t="str">
        <f>IF(I18&gt;0,VLOOKUP(I18,Maths!$A$3:$B$121,2,FALSE),"")</f>
        <v/>
      </c>
      <c r="V18" s="16" t="str">
        <f>IF(K18&gt;0,VLOOKUP(K18,GPS!$A$3:$B$121,2,FALSE),"")</f>
        <v/>
      </c>
      <c r="W18" s="39" t="e">
        <f>IF(R18&lt;&gt;"",VLOOKUP(R18,Expectations!$C$2:$F$25,2,FALSE),"")</f>
        <v>#DIV/0!</v>
      </c>
      <c r="X18" s="39" t="e">
        <f>IF(R18&lt;&gt;"",VLOOKUP(R18,Expectations!$C$2:$F$25,3,FALSE),"")</f>
        <v>#DIV/0!</v>
      </c>
      <c r="Y18" s="39" t="e">
        <f>IF(R18&lt;&gt;"",VLOOKUP(R18,Expectations!$C$2:$F$25,4,FALSE),"")</f>
        <v>#DIV/0!</v>
      </c>
      <c r="Z18" s="5" t="str">
        <f t="shared" si="6"/>
        <v/>
      </c>
      <c r="AA18" s="5" t="str">
        <f t="shared" si="7"/>
        <v/>
      </c>
      <c r="AB18" s="5" t="str">
        <f t="shared" si="8"/>
        <v/>
      </c>
    </row>
    <row r="19" spans="1:28" x14ac:dyDescent="0.35">
      <c r="A19" s="20"/>
      <c r="B19" s="19"/>
      <c r="C19" s="19"/>
      <c r="D19" s="19"/>
      <c r="E19" s="18"/>
      <c r="F19" s="19"/>
      <c r="G19" s="19"/>
      <c r="H19" s="18"/>
      <c r="I19" s="19"/>
      <c r="J19" s="19"/>
      <c r="K19" s="19"/>
      <c r="L19" s="34" t="str">
        <f>IF(E19&lt;&gt;0,VLOOKUP(E19,'Prior Attainment'!$A$3:$B$23,2,FALSE),"")</f>
        <v/>
      </c>
      <c r="M19" s="34" t="str">
        <f>IF(F19&lt;&gt;0,VLOOKUP(F19,'Prior Attainment'!$A$3:$B$23,2,FALSE),"")</f>
        <v/>
      </c>
      <c r="N19" s="34" t="str">
        <f>IF(G19&lt;&gt;0,VLOOKUP(G19,'Prior Attainment'!$A$3:$B$23,2,FALSE),"")</f>
        <v/>
      </c>
      <c r="O19" s="35" t="e">
        <f t="shared" si="3"/>
        <v>#DIV/0!</v>
      </c>
      <c r="P19" s="35" t="e">
        <f t="shared" si="4"/>
        <v>#DIV/0!</v>
      </c>
      <c r="Q19" s="36" t="e">
        <f>IF(P19&lt;&gt;"",VLOOKUP(P19,Expectations!$A$2:$B$25,2,TRUE),"")</f>
        <v>#DIV/0!</v>
      </c>
      <c r="R19" s="37" t="e">
        <f>IF(P19&lt;&gt;"",VLOOKUP(P19,Expectations!$A$2:$C$25,3,TRUE),"")</f>
        <v>#DIV/0!</v>
      </c>
      <c r="S19" s="17" t="str">
        <f>IF(H19&gt;0,VLOOKUP(H19,Reading!$A$3:$B$61,2,FALSE),"")</f>
        <v/>
      </c>
      <c r="T19" s="38" t="str">
        <f>IF(J19&gt;0,VLOOKUP(J19,'TA scores'!$A$2:$B$16,2,FALSE),"")</f>
        <v/>
      </c>
      <c r="U19" s="16" t="str">
        <f>IF(I19&gt;0,VLOOKUP(I19,Maths!$A$3:$B$121,2,FALSE),"")</f>
        <v/>
      </c>
      <c r="V19" s="16" t="str">
        <f>IF(K19&gt;0,VLOOKUP(K19,GPS!$A$3:$B$121,2,FALSE),"")</f>
        <v/>
      </c>
      <c r="W19" s="39" t="e">
        <f>IF(R19&lt;&gt;"",VLOOKUP(R19,Expectations!$C$2:$F$25,2,FALSE),"")</f>
        <v>#DIV/0!</v>
      </c>
      <c r="X19" s="39" t="e">
        <f>IF(R19&lt;&gt;"",VLOOKUP(R19,Expectations!$C$2:$F$25,3,FALSE),"")</f>
        <v>#DIV/0!</v>
      </c>
      <c r="Y19" s="39" t="e">
        <f>IF(R19&lt;&gt;"",VLOOKUP(R19,Expectations!$C$2:$F$25,4,FALSE),"")</f>
        <v>#DIV/0!</v>
      </c>
      <c r="Z19" s="5" t="str">
        <f t="shared" si="6"/>
        <v/>
      </c>
      <c r="AA19" s="5" t="str">
        <f t="shared" si="7"/>
        <v/>
      </c>
      <c r="AB19" s="5" t="str">
        <f t="shared" si="8"/>
        <v/>
      </c>
    </row>
    <row r="20" spans="1:28" x14ac:dyDescent="0.35">
      <c r="A20" s="20"/>
      <c r="B20" s="19"/>
      <c r="C20" s="19"/>
      <c r="D20" s="19"/>
      <c r="E20" s="18"/>
      <c r="F20" s="19"/>
      <c r="G20" s="19"/>
      <c r="H20" s="18"/>
      <c r="I20" s="19"/>
      <c r="J20" s="19"/>
      <c r="K20" s="19"/>
      <c r="L20" s="34" t="str">
        <f>IF(E20&lt;&gt;0,VLOOKUP(E20,'Prior Attainment'!$A$3:$B$23,2,FALSE),"")</f>
        <v/>
      </c>
      <c r="M20" s="34" t="str">
        <f>IF(F20&lt;&gt;0,VLOOKUP(F20,'Prior Attainment'!$A$3:$B$23,2,FALSE),"")</f>
        <v/>
      </c>
      <c r="N20" s="34" t="str">
        <f>IF(G20&lt;&gt;0,VLOOKUP(G20,'Prior Attainment'!$A$3:$B$23,2,FALSE),"")</f>
        <v/>
      </c>
      <c r="O20" s="35" t="e">
        <f t="shared" si="3"/>
        <v>#DIV/0!</v>
      </c>
      <c r="P20" s="35" t="e">
        <f t="shared" si="4"/>
        <v>#DIV/0!</v>
      </c>
      <c r="Q20" s="36" t="e">
        <f>IF(P20&lt;&gt;"",VLOOKUP(P20,Expectations!$A$2:$B$25,2,TRUE),"")</f>
        <v>#DIV/0!</v>
      </c>
      <c r="R20" s="37" t="e">
        <f>IF(P20&lt;&gt;"",VLOOKUP(P20,Expectations!$A$2:$C$25,3,TRUE),"")</f>
        <v>#DIV/0!</v>
      </c>
      <c r="S20" s="17" t="str">
        <f>IF(H20&gt;0,VLOOKUP(H20,Reading!$A$3:$B$61,2,FALSE),"")</f>
        <v/>
      </c>
      <c r="T20" s="38" t="str">
        <f>IF(J20&gt;0,VLOOKUP(J20,'TA scores'!$A$2:$B$16,2,FALSE),"")</f>
        <v/>
      </c>
      <c r="U20" s="16" t="str">
        <f>IF(I20&gt;0,VLOOKUP(I20,Maths!$A$3:$B$121,2,FALSE),"")</f>
        <v/>
      </c>
      <c r="V20" s="16" t="str">
        <f>IF(K20&gt;0,VLOOKUP(K20,GPS!$A$3:$B$121,2,FALSE),"")</f>
        <v/>
      </c>
      <c r="W20" s="39" t="e">
        <f>IF(R20&lt;&gt;"",VLOOKUP(R20,Expectations!$C$2:$F$25,2,FALSE),"")</f>
        <v>#DIV/0!</v>
      </c>
      <c r="X20" s="39" t="e">
        <f>IF(R20&lt;&gt;"",VLOOKUP(R20,Expectations!$C$2:$F$25,3,FALSE),"")</f>
        <v>#DIV/0!</v>
      </c>
      <c r="Y20" s="39" t="e">
        <f>IF(R20&lt;&gt;"",VLOOKUP(R20,Expectations!$C$2:$F$25,4,FALSE),"")</f>
        <v>#DIV/0!</v>
      </c>
      <c r="Z20" s="5" t="str">
        <f t="shared" si="6"/>
        <v/>
      </c>
      <c r="AA20" s="5" t="str">
        <f t="shared" si="7"/>
        <v/>
      </c>
      <c r="AB20" s="5" t="str">
        <f t="shared" si="8"/>
        <v/>
      </c>
    </row>
    <row r="21" spans="1:28" x14ac:dyDescent="0.35">
      <c r="A21" s="20"/>
      <c r="B21" s="19"/>
      <c r="C21" s="19"/>
      <c r="D21" s="19"/>
      <c r="E21" s="18"/>
      <c r="F21" s="19"/>
      <c r="G21" s="19"/>
      <c r="H21" s="18"/>
      <c r="I21" s="19"/>
      <c r="J21" s="19"/>
      <c r="K21" s="19"/>
      <c r="L21" s="34" t="str">
        <f>IF(E21&lt;&gt;0,VLOOKUP(E21,'Prior Attainment'!$A$3:$B$23,2,FALSE),"")</f>
        <v/>
      </c>
      <c r="M21" s="34" t="str">
        <f>IF(F21&lt;&gt;0,VLOOKUP(F21,'Prior Attainment'!$A$3:$B$23,2,FALSE),"")</f>
        <v/>
      </c>
      <c r="N21" s="34" t="str">
        <f>IF(G21&lt;&gt;0,VLOOKUP(G21,'Prior Attainment'!$A$3:$B$23,2,FALSE),"")</f>
        <v/>
      </c>
      <c r="O21" s="35" t="e">
        <f t="shared" si="3"/>
        <v>#DIV/0!</v>
      </c>
      <c r="P21" s="35" t="e">
        <f t="shared" si="4"/>
        <v>#DIV/0!</v>
      </c>
      <c r="Q21" s="36" t="e">
        <f>IF(P21&lt;&gt;"",VLOOKUP(P21,Expectations!$A$2:$B$25,2,TRUE),"")</f>
        <v>#DIV/0!</v>
      </c>
      <c r="R21" s="37" t="e">
        <f>IF(P21&lt;&gt;"",VLOOKUP(P21,Expectations!$A$2:$C$25,3,TRUE),"")</f>
        <v>#DIV/0!</v>
      </c>
      <c r="S21" s="17" t="str">
        <f>IF(H21&gt;0,VLOOKUP(H21,Reading!$A$3:$B$61,2,FALSE),"")</f>
        <v/>
      </c>
      <c r="T21" s="38" t="str">
        <f>IF(J21&gt;0,VLOOKUP(J21,'TA scores'!$A$2:$B$16,2,FALSE),"")</f>
        <v/>
      </c>
      <c r="U21" s="16" t="str">
        <f>IF(I21&gt;0,VLOOKUP(I21,Maths!$A$3:$B$121,2,FALSE),"")</f>
        <v/>
      </c>
      <c r="V21" s="16" t="str">
        <f>IF(K21&gt;0,VLOOKUP(K21,GPS!$A$3:$B$121,2,FALSE),"")</f>
        <v/>
      </c>
      <c r="W21" s="39" t="e">
        <f>IF(R21&lt;&gt;"",VLOOKUP(R21,Expectations!$C$2:$F$25,2,FALSE),"")</f>
        <v>#DIV/0!</v>
      </c>
      <c r="X21" s="39" t="e">
        <f>IF(R21&lt;&gt;"",VLOOKUP(R21,Expectations!$C$2:$F$25,3,FALSE),"")</f>
        <v>#DIV/0!</v>
      </c>
      <c r="Y21" s="39" t="e">
        <f>IF(R21&lt;&gt;"",VLOOKUP(R21,Expectations!$C$2:$F$25,4,FALSE),"")</f>
        <v>#DIV/0!</v>
      </c>
      <c r="Z21" s="5" t="str">
        <f t="shared" si="6"/>
        <v/>
      </c>
      <c r="AA21" s="5" t="str">
        <f t="shared" si="7"/>
        <v/>
      </c>
      <c r="AB21" s="5" t="str">
        <f t="shared" si="8"/>
        <v/>
      </c>
    </row>
    <row r="22" spans="1:28" x14ac:dyDescent="0.35">
      <c r="A22" s="20"/>
      <c r="B22" s="19"/>
      <c r="C22" s="19"/>
      <c r="D22" s="19"/>
      <c r="E22" s="18"/>
      <c r="F22" s="19"/>
      <c r="G22" s="19"/>
      <c r="H22" s="18"/>
      <c r="I22" s="19"/>
      <c r="J22" s="19"/>
      <c r="K22" s="19"/>
      <c r="L22" s="34" t="str">
        <f>IF(E22&lt;&gt;0,VLOOKUP(E22,'Prior Attainment'!$A$3:$B$23,2,FALSE),"")</f>
        <v/>
      </c>
      <c r="M22" s="34" t="str">
        <f>IF(F22&lt;&gt;0,VLOOKUP(F22,'Prior Attainment'!$A$3:$B$23,2,FALSE),"")</f>
        <v/>
      </c>
      <c r="N22" s="34" t="str">
        <f>IF(G22&lt;&gt;0,VLOOKUP(G22,'Prior Attainment'!$A$3:$B$23,2,FALSE),"")</f>
        <v/>
      </c>
      <c r="O22" s="35" t="e">
        <f t="shared" si="3"/>
        <v>#DIV/0!</v>
      </c>
      <c r="P22" s="35" t="e">
        <f t="shared" si="4"/>
        <v>#DIV/0!</v>
      </c>
      <c r="Q22" s="36" t="e">
        <f>IF(P22&lt;&gt;"",VLOOKUP(P22,Expectations!$A$2:$B$25,2,TRUE),"")</f>
        <v>#DIV/0!</v>
      </c>
      <c r="R22" s="37" t="e">
        <f>IF(P22&lt;&gt;"",VLOOKUP(P22,Expectations!$A$2:$C$25,3,TRUE),"")</f>
        <v>#DIV/0!</v>
      </c>
      <c r="S22" s="17" t="str">
        <f>IF(H22&gt;0,VLOOKUP(H22,Reading!$A$3:$B$61,2,FALSE),"")</f>
        <v/>
      </c>
      <c r="T22" s="38" t="str">
        <f>IF(J22&gt;0,VLOOKUP(J22,'TA scores'!$A$2:$B$16,2,FALSE),"")</f>
        <v/>
      </c>
      <c r="U22" s="16" t="str">
        <f>IF(I22&gt;0,VLOOKUP(I22,Maths!$A$3:$B$121,2,FALSE),"")</f>
        <v/>
      </c>
      <c r="V22" s="16" t="str">
        <f>IF(K22&gt;0,VLOOKUP(K22,GPS!$A$3:$B$121,2,FALSE),"")</f>
        <v/>
      </c>
      <c r="W22" s="39" t="e">
        <f>IF(R22&lt;&gt;"",VLOOKUP(R22,Expectations!$C$2:$F$25,2,FALSE),"")</f>
        <v>#DIV/0!</v>
      </c>
      <c r="X22" s="39" t="e">
        <f>IF(R22&lt;&gt;"",VLOOKUP(R22,Expectations!$C$2:$F$25,3,FALSE),"")</f>
        <v>#DIV/0!</v>
      </c>
      <c r="Y22" s="39" t="e">
        <f>IF(R22&lt;&gt;"",VLOOKUP(R22,Expectations!$C$2:$F$25,4,FALSE),"")</f>
        <v>#DIV/0!</v>
      </c>
      <c r="Z22" s="5" t="str">
        <f t="shared" si="6"/>
        <v/>
      </c>
      <c r="AA22" s="5" t="str">
        <f t="shared" si="7"/>
        <v/>
      </c>
      <c r="AB22" s="5" t="str">
        <f t="shared" si="8"/>
        <v/>
      </c>
    </row>
    <row r="23" spans="1:28" x14ac:dyDescent="0.35">
      <c r="A23" s="20"/>
      <c r="B23" s="19"/>
      <c r="C23" s="19"/>
      <c r="D23" s="19"/>
      <c r="E23" s="18"/>
      <c r="F23" s="19"/>
      <c r="G23" s="19"/>
      <c r="H23" s="18"/>
      <c r="I23" s="19"/>
      <c r="J23" s="19"/>
      <c r="K23" s="19"/>
      <c r="L23" s="34" t="str">
        <f>IF(E23&lt;&gt;0,VLOOKUP(E23,'Prior Attainment'!$A$3:$B$23,2,FALSE),"")</f>
        <v/>
      </c>
      <c r="M23" s="34" t="str">
        <f>IF(F23&lt;&gt;0,VLOOKUP(F23,'Prior Attainment'!$A$3:$B$23,2,FALSE),"")</f>
        <v/>
      </c>
      <c r="N23" s="34" t="str">
        <f>IF(G23&lt;&gt;0,VLOOKUP(G23,'Prior Attainment'!$A$3:$B$23,2,FALSE),"")</f>
        <v/>
      </c>
      <c r="O23" s="35" t="e">
        <f t="shared" si="3"/>
        <v>#DIV/0!</v>
      </c>
      <c r="P23" s="35" t="e">
        <f t="shared" si="4"/>
        <v>#DIV/0!</v>
      </c>
      <c r="Q23" s="36" t="e">
        <f>IF(P23&lt;&gt;"",VLOOKUP(P23,Expectations!$A$2:$B$25,2,TRUE),"")</f>
        <v>#DIV/0!</v>
      </c>
      <c r="R23" s="37" t="e">
        <f>IF(P23&lt;&gt;"",VLOOKUP(P23,Expectations!$A$2:$C$25,3,TRUE),"")</f>
        <v>#DIV/0!</v>
      </c>
      <c r="S23" s="17" t="str">
        <f>IF(H23&gt;0,VLOOKUP(H23,Reading!$A$3:$B$61,2,FALSE),"")</f>
        <v/>
      </c>
      <c r="T23" s="38" t="str">
        <f>IF(J23&gt;0,VLOOKUP(J23,'TA scores'!$A$2:$B$16,2,FALSE),"")</f>
        <v/>
      </c>
      <c r="U23" s="16" t="str">
        <f>IF(I23&gt;0,VLOOKUP(I23,Maths!$A$3:$B$121,2,FALSE),"")</f>
        <v/>
      </c>
      <c r="V23" s="16" t="str">
        <f>IF(K23&gt;0,VLOOKUP(K23,GPS!$A$3:$B$121,2,FALSE),"")</f>
        <v/>
      </c>
      <c r="W23" s="39" t="e">
        <f>IF(R23&lt;&gt;"",VLOOKUP(R23,Expectations!$C$2:$F$25,2,FALSE),"")</f>
        <v>#DIV/0!</v>
      </c>
      <c r="X23" s="39" t="e">
        <f>IF(R23&lt;&gt;"",VLOOKUP(R23,Expectations!$C$2:$F$25,3,FALSE),"")</f>
        <v>#DIV/0!</v>
      </c>
      <c r="Y23" s="39" t="e">
        <f>IF(R23&lt;&gt;"",VLOOKUP(R23,Expectations!$C$2:$F$25,4,FALSE),"")</f>
        <v>#DIV/0!</v>
      </c>
      <c r="Z23" s="5" t="str">
        <f t="shared" si="6"/>
        <v/>
      </c>
      <c r="AA23" s="5" t="str">
        <f t="shared" si="7"/>
        <v/>
      </c>
      <c r="AB23" s="5" t="str">
        <f t="shared" si="8"/>
        <v/>
      </c>
    </row>
    <row r="24" spans="1:28" x14ac:dyDescent="0.35">
      <c r="A24" s="20"/>
      <c r="B24" s="19"/>
      <c r="C24" s="19"/>
      <c r="D24" s="19"/>
      <c r="E24" s="18"/>
      <c r="F24" s="19"/>
      <c r="G24" s="19"/>
      <c r="H24" s="18"/>
      <c r="I24" s="19"/>
      <c r="J24" s="19"/>
      <c r="K24" s="19"/>
      <c r="L24" s="34" t="str">
        <f>IF(E24&lt;&gt;0,VLOOKUP(E24,'Prior Attainment'!$A$3:$B$23,2,FALSE),"")</f>
        <v/>
      </c>
      <c r="M24" s="34" t="str">
        <f>IF(F24&lt;&gt;0,VLOOKUP(F24,'Prior Attainment'!$A$3:$B$23,2,FALSE),"")</f>
        <v/>
      </c>
      <c r="N24" s="34" t="str">
        <f>IF(G24&lt;&gt;0,VLOOKUP(G24,'Prior Attainment'!$A$3:$B$23,2,FALSE),"")</f>
        <v/>
      </c>
      <c r="O24" s="35" t="e">
        <f t="shared" si="3"/>
        <v>#DIV/0!</v>
      </c>
      <c r="P24" s="35" t="e">
        <f t="shared" si="4"/>
        <v>#DIV/0!</v>
      </c>
      <c r="Q24" s="36" t="e">
        <f>IF(P24&lt;&gt;"",VLOOKUP(P24,Expectations!$A$2:$B$25,2,TRUE),"")</f>
        <v>#DIV/0!</v>
      </c>
      <c r="R24" s="37" t="e">
        <f>IF(P24&lt;&gt;"",VLOOKUP(P24,Expectations!$A$2:$C$25,3,TRUE),"")</f>
        <v>#DIV/0!</v>
      </c>
      <c r="S24" s="17" t="str">
        <f>IF(H24&gt;0,VLOOKUP(H24,Reading!$A$3:$B$61,2,FALSE),"")</f>
        <v/>
      </c>
      <c r="T24" s="38" t="str">
        <f>IF(J24&gt;0,VLOOKUP(J24,'TA scores'!$A$2:$B$16,2,FALSE),"")</f>
        <v/>
      </c>
      <c r="U24" s="16" t="str">
        <f>IF(I24&gt;0,VLOOKUP(I24,Maths!$A$3:$B$121,2,FALSE),"")</f>
        <v/>
      </c>
      <c r="V24" s="16" t="str">
        <f>IF(K24&gt;0,VLOOKUP(K24,GPS!$A$3:$B$121,2,FALSE),"")</f>
        <v/>
      </c>
      <c r="W24" s="39" t="e">
        <f>IF(R24&lt;&gt;"",VLOOKUP(R24,Expectations!$C$2:$F$25,2,FALSE),"")</f>
        <v>#DIV/0!</v>
      </c>
      <c r="X24" s="39" t="e">
        <f>IF(R24&lt;&gt;"",VLOOKUP(R24,Expectations!$C$2:$F$25,3,FALSE),"")</f>
        <v>#DIV/0!</v>
      </c>
      <c r="Y24" s="39" t="e">
        <f>IF(R24&lt;&gt;"",VLOOKUP(R24,Expectations!$C$2:$F$25,4,FALSE),"")</f>
        <v>#DIV/0!</v>
      </c>
      <c r="Z24" s="5" t="str">
        <f t="shared" si="6"/>
        <v/>
      </c>
      <c r="AA24" s="5" t="str">
        <f t="shared" si="7"/>
        <v/>
      </c>
      <c r="AB24" s="5" t="str">
        <f t="shared" si="8"/>
        <v/>
      </c>
    </row>
    <row r="25" spans="1:28" x14ac:dyDescent="0.35">
      <c r="A25" s="20"/>
      <c r="B25" s="19"/>
      <c r="C25" s="19"/>
      <c r="D25" s="19"/>
      <c r="E25" s="18"/>
      <c r="F25" s="19"/>
      <c r="G25" s="19"/>
      <c r="H25" s="18"/>
      <c r="I25" s="19"/>
      <c r="J25" s="19"/>
      <c r="K25" s="19"/>
      <c r="L25" s="34" t="str">
        <f>IF(E25&lt;&gt;0,VLOOKUP(E25,'Prior Attainment'!$A$3:$B$23,2,FALSE),"")</f>
        <v/>
      </c>
      <c r="M25" s="34" t="str">
        <f>IF(F25&lt;&gt;0,VLOOKUP(F25,'Prior Attainment'!$A$3:$B$23,2,FALSE),"")</f>
        <v/>
      </c>
      <c r="N25" s="34" t="str">
        <f>IF(G25&lt;&gt;0,VLOOKUP(G25,'Prior Attainment'!$A$3:$B$23,2,FALSE),"")</f>
        <v/>
      </c>
      <c r="O25" s="35" t="e">
        <f t="shared" si="3"/>
        <v>#DIV/0!</v>
      </c>
      <c r="P25" s="35" t="e">
        <f t="shared" si="4"/>
        <v>#DIV/0!</v>
      </c>
      <c r="Q25" s="36" t="e">
        <f>IF(P25&lt;&gt;"",VLOOKUP(P25,Expectations!$A$2:$B$25,2,TRUE),"")</f>
        <v>#DIV/0!</v>
      </c>
      <c r="R25" s="37" t="e">
        <f>IF(P25&lt;&gt;"",VLOOKUP(P25,Expectations!$A$2:$C$25,3,TRUE),"")</f>
        <v>#DIV/0!</v>
      </c>
      <c r="S25" s="17" t="str">
        <f>IF(H25&gt;0,VLOOKUP(H25,Reading!$A$3:$B$61,2,FALSE),"")</f>
        <v/>
      </c>
      <c r="T25" s="38" t="str">
        <f>IF(J25&gt;0,VLOOKUP(J25,'TA scores'!$A$2:$B$16,2,FALSE),"")</f>
        <v/>
      </c>
      <c r="U25" s="16" t="str">
        <f>IF(I25&gt;0,VLOOKUP(I25,Maths!$A$3:$B$121,2,FALSE),"")</f>
        <v/>
      </c>
      <c r="V25" s="16" t="str">
        <f>IF(K25&gt;0,VLOOKUP(K25,GPS!$A$3:$B$121,2,FALSE),"")</f>
        <v/>
      </c>
      <c r="W25" s="39" t="e">
        <f>IF(R25&lt;&gt;"",VLOOKUP(R25,Expectations!$C$2:$F$25,2,FALSE),"")</f>
        <v>#DIV/0!</v>
      </c>
      <c r="X25" s="39" t="e">
        <f>IF(R25&lt;&gt;"",VLOOKUP(R25,Expectations!$C$2:$F$25,3,FALSE),"")</f>
        <v>#DIV/0!</v>
      </c>
      <c r="Y25" s="39" t="e">
        <f>IF(R25&lt;&gt;"",VLOOKUP(R25,Expectations!$C$2:$F$25,4,FALSE),"")</f>
        <v>#DIV/0!</v>
      </c>
      <c r="Z25" s="5" t="str">
        <f t="shared" si="6"/>
        <v/>
      </c>
      <c r="AA25" s="5" t="str">
        <f t="shared" si="7"/>
        <v/>
      </c>
      <c r="AB25" s="5" t="str">
        <f t="shared" si="8"/>
        <v/>
      </c>
    </row>
    <row r="26" spans="1:28" x14ac:dyDescent="0.35">
      <c r="A26" s="20"/>
      <c r="B26" s="19"/>
      <c r="C26" s="19"/>
      <c r="D26" s="19"/>
      <c r="E26" s="18"/>
      <c r="F26" s="19"/>
      <c r="G26" s="19"/>
      <c r="H26" s="18"/>
      <c r="I26" s="19"/>
      <c r="J26" s="19"/>
      <c r="K26" s="19"/>
      <c r="L26" s="34" t="str">
        <f>IF(E26&lt;&gt;0,VLOOKUP(E26,'Prior Attainment'!$A$3:$B$23,2,FALSE),"")</f>
        <v/>
      </c>
      <c r="M26" s="34" t="str">
        <f>IF(F26&lt;&gt;0,VLOOKUP(F26,'Prior Attainment'!$A$3:$B$23,2,FALSE),"")</f>
        <v/>
      </c>
      <c r="N26" s="34" t="str">
        <f>IF(G26&lt;&gt;0,VLOOKUP(G26,'Prior Attainment'!$A$3:$B$23,2,FALSE),"")</f>
        <v/>
      </c>
      <c r="O26" s="35" t="e">
        <f t="shared" si="3"/>
        <v>#DIV/0!</v>
      </c>
      <c r="P26" s="35" t="e">
        <f t="shared" si="4"/>
        <v>#DIV/0!</v>
      </c>
      <c r="Q26" s="36" t="e">
        <f>IF(P26&lt;&gt;"",VLOOKUP(P26,Expectations!$A$2:$B$25,2,TRUE),"")</f>
        <v>#DIV/0!</v>
      </c>
      <c r="R26" s="37" t="e">
        <f>IF(P26&lt;&gt;"",VLOOKUP(P26,Expectations!$A$2:$C$25,3,TRUE),"")</f>
        <v>#DIV/0!</v>
      </c>
      <c r="S26" s="17" t="str">
        <f>IF(H26&gt;0,VLOOKUP(H26,Reading!$A$3:$B$61,2,FALSE),"")</f>
        <v/>
      </c>
      <c r="T26" s="38" t="str">
        <f>IF(J26&gt;0,VLOOKUP(J26,'TA scores'!$A$2:$B$16,2,FALSE),"")</f>
        <v/>
      </c>
      <c r="U26" s="16" t="str">
        <f>IF(I26&gt;0,VLOOKUP(I26,Maths!$A$3:$B$121,2,FALSE),"")</f>
        <v/>
      </c>
      <c r="V26" s="16" t="str">
        <f>IF(K26&gt;0,VLOOKUP(K26,GPS!$A$3:$B$121,2,FALSE),"")</f>
        <v/>
      </c>
      <c r="W26" s="39" t="e">
        <f>IF(R26&lt;&gt;"",VLOOKUP(R26,Expectations!$C$2:$F$25,2,FALSE),"")</f>
        <v>#DIV/0!</v>
      </c>
      <c r="X26" s="39" t="e">
        <f>IF(R26&lt;&gt;"",VLOOKUP(R26,Expectations!$C$2:$F$25,3,FALSE),"")</f>
        <v>#DIV/0!</v>
      </c>
      <c r="Y26" s="39" t="e">
        <f>IF(R26&lt;&gt;"",VLOOKUP(R26,Expectations!$C$2:$F$25,4,FALSE),"")</f>
        <v>#DIV/0!</v>
      </c>
      <c r="Z26" s="5" t="str">
        <f t="shared" si="6"/>
        <v/>
      </c>
      <c r="AA26" s="5" t="str">
        <f t="shared" si="7"/>
        <v/>
      </c>
      <c r="AB26" s="5" t="str">
        <f t="shared" si="8"/>
        <v/>
      </c>
    </row>
    <row r="27" spans="1:28" x14ac:dyDescent="0.35">
      <c r="A27" s="20"/>
      <c r="B27" s="19"/>
      <c r="C27" s="19"/>
      <c r="D27" s="19"/>
      <c r="E27" s="18"/>
      <c r="F27" s="19"/>
      <c r="G27" s="19"/>
      <c r="H27" s="18"/>
      <c r="I27" s="19"/>
      <c r="J27" s="19"/>
      <c r="K27" s="19"/>
      <c r="L27" s="34" t="str">
        <f>IF(E27&lt;&gt;0,VLOOKUP(E27,'Prior Attainment'!$A$3:$B$23,2,FALSE),"")</f>
        <v/>
      </c>
      <c r="M27" s="34" t="str">
        <f>IF(F27&lt;&gt;0,VLOOKUP(F27,'Prior Attainment'!$A$3:$B$23,2,FALSE),"")</f>
        <v/>
      </c>
      <c r="N27" s="34" t="str">
        <f>IF(G27&lt;&gt;0,VLOOKUP(G27,'Prior Attainment'!$A$3:$B$23,2,FALSE),"")</f>
        <v/>
      </c>
      <c r="O27" s="35" t="e">
        <f t="shared" si="3"/>
        <v>#DIV/0!</v>
      </c>
      <c r="P27" s="35" t="e">
        <f t="shared" si="4"/>
        <v>#DIV/0!</v>
      </c>
      <c r="Q27" s="36" t="e">
        <f>IF(P27&lt;&gt;"",VLOOKUP(P27,Expectations!$A$2:$B$25,2,TRUE),"")</f>
        <v>#DIV/0!</v>
      </c>
      <c r="R27" s="37" t="e">
        <f>IF(P27&lt;&gt;"",VLOOKUP(P27,Expectations!$A$2:$C$25,3,TRUE),"")</f>
        <v>#DIV/0!</v>
      </c>
      <c r="S27" s="17" t="str">
        <f>IF(H27&gt;0,VLOOKUP(H27,Reading!$A$3:$B$61,2,FALSE),"")</f>
        <v/>
      </c>
      <c r="T27" s="38" t="str">
        <f>IF(J27&gt;0,VLOOKUP(J27,'TA scores'!$A$2:$B$16,2,FALSE),"")</f>
        <v/>
      </c>
      <c r="U27" s="16" t="str">
        <f>IF(I27&gt;0,VLOOKUP(I27,Maths!$A$3:$B$121,2,FALSE),"")</f>
        <v/>
      </c>
      <c r="V27" s="16" t="str">
        <f>IF(K27&gt;0,VLOOKUP(K27,GPS!$A$3:$B$121,2,FALSE),"")</f>
        <v/>
      </c>
      <c r="W27" s="39" t="e">
        <f>IF(R27&lt;&gt;"",VLOOKUP(R27,Expectations!$C$2:$F$25,2,FALSE),"")</f>
        <v>#DIV/0!</v>
      </c>
      <c r="X27" s="39" t="e">
        <f>IF(R27&lt;&gt;"",VLOOKUP(R27,Expectations!$C$2:$F$25,3,FALSE),"")</f>
        <v>#DIV/0!</v>
      </c>
      <c r="Y27" s="39" t="e">
        <f>IF(R27&lt;&gt;"",VLOOKUP(R27,Expectations!$C$2:$F$25,4,FALSE),"")</f>
        <v>#DIV/0!</v>
      </c>
      <c r="Z27" s="5" t="str">
        <f t="shared" si="6"/>
        <v/>
      </c>
      <c r="AA27" s="5" t="str">
        <f t="shared" si="7"/>
        <v/>
      </c>
      <c r="AB27" s="5" t="str">
        <f t="shared" si="8"/>
        <v/>
      </c>
    </row>
    <row r="28" spans="1:28" x14ac:dyDescent="0.35">
      <c r="A28" s="20"/>
      <c r="B28" s="19"/>
      <c r="C28" s="19"/>
      <c r="D28" s="19"/>
      <c r="E28" s="18"/>
      <c r="F28" s="19"/>
      <c r="G28" s="19"/>
      <c r="H28" s="18"/>
      <c r="I28" s="19"/>
      <c r="J28" s="19"/>
      <c r="K28" s="19"/>
      <c r="L28" s="34" t="str">
        <f>IF(E28&lt;&gt;0,VLOOKUP(E28,'Prior Attainment'!$A$3:$B$23,2,FALSE),"")</f>
        <v/>
      </c>
      <c r="M28" s="34" t="str">
        <f>IF(F28&lt;&gt;0,VLOOKUP(F28,'Prior Attainment'!$A$3:$B$23,2,FALSE),"")</f>
        <v/>
      </c>
      <c r="N28" s="34" t="str">
        <f>IF(G28&lt;&gt;0,VLOOKUP(G28,'Prior Attainment'!$A$3:$B$23,2,FALSE),"")</f>
        <v/>
      </c>
      <c r="O28" s="35" t="e">
        <f t="shared" si="3"/>
        <v>#DIV/0!</v>
      </c>
      <c r="P28" s="35" t="e">
        <f t="shared" si="4"/>
        <v>#DIV/0!</v>
      </c>
      <c r="Q28" s="36" t="e">
        <f>IF(P28&lt;&gt;"",VLOOKUP(P28,Expectations!$A$2:$B$25,2,TRUE),"")</f>
        <v>#DIV/0!</v>
      </c>
      <c r="R28" s="37" t="e">
        <f>IF(P28&lt;&gt;"",VLOOKUP(P28,Expectations!$A$2:$C$25,3,TRUE),"")</f>
        <v>#DIV/0!</v>
      </c>
      <c r="S28" s="17" t="str">
        <f>IF(H28&gt;0,VLOOKUP(H28,Reading!$A$3:$B$61,2,FALSE),"")</f>
        <v/>
      </c>
      <c r="T28" s="38" t="str">
        <f>IF(J28&gt;0,VLOOKUP(J28,'TA scores'!$A$2:$B$16,2,FALSE),"")</f>
        <v/>
      </c>
      <c r="U28" s="16" t="str">
        <f>IF(I28&gt;0,VLOOKUP(I28,Maths!$A$3:$B$121,2,FALSE),"")</f>
        <v/>
      </c>
      <c r="V28" s="16" t="str">
        <f>IF(K28&gt;0,VLOOKUP(K28,GPS!$A$3:$B$121,2,FALSE),"")</f>
        <v/>
      </c>
      <c r="W28" s="39" t="e">
        <f>IF(R28&lt;&gt;"",VLOOKUP(R28,Expectations!$C$2:$F$25,2,FALSE),"")</f>
        <v>#DIV/0!</v>
      </c>
      <c r="X28" s="39" t="e">
        <f>IF(R28&lt;&gt;"",VLOOKUP(R28,Expectations!$C$2:$F$25,3,FALSE),"")</f>
        <v>#DIV/0!</v>
      </c>
      <c r="Y28" s="39" t="e">
        <f>IF(R28&lt;&gt;"",VLOOKUP(R28,Expectations!$C$2:$F$25,4,FALSE),"")</f>
        <v>#DIV/0!</v>
      </c>
      <c r="Z28" s="5" t="str">
        <f t="shared" si="6"/>
        <v/>
      </c>
      <c r="AA28" s="5" t="str">
        <f t="shared" si="7"/>
        <v/>
      </c>
      <c r="AB28" s="5" t="str">
        <f t="shared" si="8"/>
        <v/>
      </c>
    </row>
    <row r="29" spans="1:28" x14ac:dyDescent="0.35">
      <c r="A29" s="20"/>
      <c r="B29" s="19"/>
      <c r="C29" s="19"/>
      <c r="D29" s="19"/>
      <c r="E29" s="18"/>
      <c r="F29" s="19"/>
      <c r="G29" s="19"/>
      <c r="H29" s="18"/>
      <c r="I29" s="19"/>
      <c r="J29" s="19"/>
      <c r="K29" s="19"/>
      <c r="L29" s="34" t="str">
        <f>IF(E29&lt;&gt;0,VLOOKUP(E29,'Prior Attainment'!$A$3:$B$23,2,FALSE),"")</f>
        <v/>
      </c>
      <c r="M29" s="34" t="str">
        <f>IF(F29&lt;&gt;0,VLOOKUP(F29,'Prior Attainment'!$A$3:$B$23,2,FALSE),"")</f>
        <v/>
      </c>
      <c r="N29" s="34" t="str">
        <f>IF(G29&lt;&gt;0,VLOOKUP(G29,'Prior Attainment'!$A$3:$B$23,2,FALSE),"")</f>
        <v/>
      </c>
      <c r="O29" s="35" t="e">
        <f t="shared" si="3"/>
        <v>#DIV/0!</v>
      </c>
      <c r="P29" s="35" t="e">
        <f t="shared" si="4"/>
        <v>#DIV/0!</v>
      </c>
      <c r="Q29" s="36" t="e">
        <f>IF(P29&lt;&gt;"",VLOOKUP(P29,Expectations!$A$2:$B$25,2,TRUE),"")</f>
        <v>#DIV/0!</v>
      </c>
      <c r="R29" s="37" t="e">
        <f>IF(P29&lt;&gt;"",VLOOKUP(P29,Expectations!$A$2:$C$25,3,TRUE),"")</f>
        <v>#DIV/0!</v>
      </c>
      <c r="S29" s="17" t="str">
        <f>IF(H29&gt;0,VLOOKUP(H29,Reading!$A$3:$B$61,2,FALSE),"")</f>
        <v/>
      </c>
      <c r="T29" s="38" t="str">
        <f>IF(J29&gt;0,VLOOKUP(J29,'TA scores'!$A$2:$B$16,2,FALSE),"")</f>
        <v/>
      </c>
      <c r="U29" s="16" t="str">
        <f>IF(I29&gt;0,VLOOKUP(I29,Maths!$A$3:$B$121,2,FALSE),"")</f>
        <v/>
      </c>
      <c r="V29" s="16" t="str">
        <f>IF(K29&gt;0,VLOOKUP(K29,GPS!$A$3:$B$121,2,FALSE),"")</f>
        <v/>
      </c>
      <c r="W29" s="39" t="e">
        <f>IF(R29&lt;&gt;"",VLOOKUP(R29,Expectations!$C$2:$F$25,2,FALSE),"")</f>
        <v>#DIV/0!</v>
      </c>
      <c r="X29" s="39" t="e">
        <f>IF(R29&lt;&gt;"",VLOOKUP(R29,Expectations!$C$2:$F$25,3,FALSE),"")</f>
        <v>#DIV/0!</v>
      </c>
      <c r="Y29" s="39" t="e">
        <f>IF(R29&lt;&gt;"",VLOOKUP(R29,Expectations!$C$2:$F$25,4,FALSE),"")</f>
        <v>#DIV/0!</v>
      </c>
      <c r="Z29" s="5" t="str">
        <f t="shared" si="6"/>
        <v/>
      </c>
      <c r="AA29" s="5" t="str">
        <f t="shared" si="7"/>
        <v/>
      </c>
      <c r="AB29" s="5" t="str">
        <f t="shared" si="8"/>
        <v/>
      </c>
    </row>
    <row r="30" spans="1:28" x14ac:dyDescent="0.35">
      <c r="A30" s="20"/>
      <c r="B30" s="19"/>
      <c r="C30" s="19"/>
      <c r="D30" s="19"/>
      <c r="E30" s="18"/>
      <c r="F30" s="19"/>
      <c r="G30" s="19"/>
      <c r="H30" s="18"/>
      <c r="I30" s="19"/>
      <c r="J30" s="19"/>
      <c r="K30" s="19"/>
      <c r="L30" s="34" t="str">
        <f>IF(E30&lt;&gt;0,VLOOKUP(E30,'Prior Attainment'!$A$3:$B$23,2,FALSE),"")</f>
        <v/>
      </c>
      <c r="M30" s="34" t="str">
        <f>IF(F30&lt;&gt;0,VLOOKUP(F30,'Prior Attainment'!$A$3:$B$23,2,FALSE),"")</f>
        <v/>
      </c>
      <c r="N30" s="34" t="str">
        <f>IF(G30&lt;&gt;0,VLOOKUP(G30,'Prior Attainment'!$A$3:$B$23,2,FALSE),"")</f>
        <v/>
      </c>
      <c r="O30" s="35" t="e">
        <f t="shared" si="3"/>
        <v>#DIV/0!</v>
      </c>
      <c r="P30" s="35" t="e">
        <f t="shared" si="4"/>
        <v>#DIV/0!</v>
      </c>
      <c r="Q30" s="36" t="e">
        <f>IF(P30&lt;&gt;"",VLOOKUP(P30,Expectations!$A$2:$B$25,2,TRUE),"")</f>
        <v>#DIV/0!</v>
      </c>
      <c r="R30" s="37" t="e">
        <f>IF(P30&lt;&gt;"",VLOOKUP(P30,Expectations!$A$2:$C$25,3,TRUE),"")</f>
        <v>#DIV/0!</v>
      </c>
      <c r="S30" s="17" t="str">
        <f>IF(H30&gt;0,VLOOKUP(H30,Reading!$A$3:$B$61,2,FALSE),"")</f>
        <v/>
      </c>
      <c r="T30" s="38" t="str">
        <f>IF(J30&gt;0,VLOOKUP(J30,'TA scores'!$A$2:$B$16,2,FALSE),"")</f>
        <v/>
      </c>
      <c r="U30" s="16" t="str">
        <f>IF(I30&gt;0,VLOOKUP(I30,Maths!$A$3:$B$121,2,FALSE),"")</f>
        <v/>
      </c>
      <c r="V30" s="16" t="str">
        <f>IF(K30&gt;0,VLOOKUP(K30,GPS!$A$3:$B$121,2,FALSE),"")</f>
        <v/>
      </c>
      <c r="W30" s="39" t="e">
        <f>IF(R30&lt;&gt;"",VLOOKUP(R30,Expectations!$C$2:$F$25,2,FALSE),"")</f>
        <v>#DIV/0!</v>
      </c>
      <c r="X30" s="39" t="e">
        <f>IF(R30&lt;&gt;"",VLOOKUP(R30,Expectations!$C$2:$F$25,3,FALSE),"")</f>
        <v>#DIV/0!</v>
      </c>
      <c r="Y30" s="39" t="e">
        <f>IF(R30&lt;&gt;"",VLOOKUP(R30,Expectations!$C$2:$F$25,4,FALSE),"")</f>
        <v>#DIV/0!</v>
      </c>
      <c r="Z30" s="5" t="str">
        <f t="shared" si="6"/>
        <v/>
      </c>
      <c r="AA30" s="5" t="str">
        <f t="shared" si="7"/>
        <v/>
      </c>
      <c r="AB30" s="5" t="str">
        <f t="shared" si="8"/>
        <v/>
      </c>
    </row>
    <row r="31" spans="1:28" x14ac:dyDescent="0.35">
      <c r="A31" s="20"/>
      <c r="B31" s="19"/>
      <c r="C31" s="19"/>
      <c r="D31" s="19"/>
      <c r="E31" s="18"/>
      <c r="F31" s="19"/>
      <c r="G31" s="19"/>
      <c r="H31" s="18"/>
      <c r="I31" s="19"/>
      <c r="J31" s="19"/>
      <c r="K31" s="19"/>
      <c r="L31" s="34" t="str">
        <f>IF(E31&lt;&gt;0,VLOOKUP(E31,'Prior Attainment'!$A$3:$B$23,2,FALSE),"")</f>
        <v/>
      </c>
      <c r="M31" s="34" t="str">
        <f>IF(F31&lt;&gt;0,VLOOKUP(F31,'Prior Attainment'!$A$3:$B$23,2,FALSE),"")</f>
        <v/>
      </c>
      <c r="N31" s="34" t="str">
        <f>IF(G31&lt;&gt;0,VLOOKUP(G31,'Prior Attainment'!$A$3:$B$23,2,FALSE),"")</f>
        <v/>
      </c>
      <c r="O31" s="35" t="e">
        <f t="shared" si="3"/>
        <v>#DIV/0!</v>
      </c>
      <c r="P31" s="35" t="e">
        <f t="shared" si="4"/>
        <v>#DIV/0!</v>
      </c>
      <c r="Q31" s="36" t="e">
        <f>IF(P31&lt;&gt;"",VLOOKUP(P31,Expectations!$A$2:$B$25,2,TRUE),"")</f>
        <v>#DIV/0!</v>
      </c>
      <c r="R31" s="37" t="e">
        <f>IF(P31&lt;&gt;"",VLOOKUP(P31,Expectations!$A$2:$C$25,3,TRUE),"")</f>
        <v>#DIV/0!</v>
      </c>
      <c r="S31" s="17" t="str">
        <f>IF(H31&gt;0,VLOOKUP(H31,Reading!$A$3:$B$61,2,FALSE),"")</f>
        <v/>
      </c>
      <c r="T31" s="38" t="str">
        <f>IF(J31&gt;0,VLOOKUP(J31,'TA scores'!$A$2:$B$16,2,FALSE),"")</f>
        <v/>
      </c>
      <c r="U31" s="16" t="str">
        <f>IF(I31&gt;0,VLOOKUP(I31,Maths!$A$3:$B$121,2,FALSE),"")</f>
        <v/>
      </c>
      <c r="V31" s="16" t="str">
        <f>IF(K31&gt;0,VLOOKUP(K31,GPS!$A$3:$B$121,2,FALSE),"")</f>
        <v/>
      </c>
      <c r="W31" s="39" t="e">
        <f>IF(R31&lt;&gt;"",VLOOKUP(R31,Expectations!$C$2:$F$25,2,FALSE),"")</f>
        <v>#DIV/0!</v>
      </c>
      <c r="X31" s="39" t="e">
        <f>IF(R31&lt;&gt;"",VLOOKUP(R31,Expectations!$C$2:$F$25,3,FALSE),"")</f>
        <v>#DIV/0!</v>
      </c>
      <c r="Y31" s="39" t="e">
        <f>IF(R31&lt;&gt;"",VLOOKUP(R31,Expectations!$C$2:$F$25,4,FALSE),"")</f>
        <v>#DIV/0!</v>
      </c>
      <c r="Z31" s="5" t="str">
        <f t="shared" si="6"/>
        <v/>
      </c>
      <c r="AA31" s="5" t="str">
        <f t="shared" si="7"/>
        <v/>
      </c>
      <c r="AB31" s="5" t="str">
        <f t="shared" si="8"/>
        <v/>
      </c>
    </row>
    <row r="32" spans="1:28" x14ac:dyDescent="0.35">
      <c r="A32" s="20"/>
      <c r="B32" s="19"/>
      <c r="C32" s="19"/>
      <c r="D32" s="19"/>
      <c r="E32" s="18"/>
      <c r="F32" s="19"/>
      <c r="G32" s="19"/>
      <c r="H32" s="18"/>
      <c r="I32" s="19"/>
      <c r="J32" s="19"/>
      <c r="K32" s="19"/>
      <c r="L32" s="34" t="str">
        <f>IF(E32&lt;&gt;0,VLOOKUP(E32,'Prior Attainment'!$A$3:$B$23,2,FALSE),"")</f>
        <v/>
      </c>
      <c r="M32" s="34" t="str">
        <f>IF(F32&lt;&gt;0,VLOOKUP(F32,'Prior Attainment'!$A$3:$B$23,2,FALSE),"")</f>
        <v/>
      </c>
      <c r="N32" s="34" t="str">
        <f>IF(G32&lt;&gt;0,VLOOKUP(G32,'Prior Attainment'!$A$3:$B$23,2,FALSE),"")</f>
        <v/>
      </c>
      <c r="O32" s="35" t="e">
        <f t="shared" si="3"/>
        <v>#DIV/0!</v>
      </c>
      <c r="P32" s="35" t="e">
        <f t="shared" si="4"/>
        <v>#DIV/0!</v>
      </c>
      <c r="Q32" s="36" t="e">
        <f>IF(P32&lt;&gt;"",VLOOKUP(P32,Expectations!$A$2:$B$25,2,TRUE),"")</f>
        <v>#DIV/0!</v>
      </c>
      <c r="R32" s="37" t="e">
        <f>IF(P32&lt;&gt;"",VLOOKUP(P32,Expectations!$A$2:$C$25,3,TRUE),"")</f>
        <v>#DIV/0!</v>
      </c>
      <c r="S32" s="17" t="str">
        <f>IF(H32&gt;0,VLOOKUP(H32,Reading!$A$3:$B$61,2,FALSE),"")</f>
        <v/>
      </c>
      <c r="T32" s="38" t="str">
        <f>IF(J32&gt;0,VLOOKUP(J32,'TA scores'!$A$2:$B$16,2,FALSE),"")</f>
        <v/>
      </c>
      <c r="U32" s="16" t="str">
        <f>IF(I32&gt;0,VLOOKUP(I32,Maths!$A$3:$B$121,2,FALSE),"")</f>
        <v/>
      </c>
      <c r="V32" s="16" t="str">
        <f>IF(K32&gt;0,VLOOKUP(K32,GPS!$A$3:$B$121,2,FALSE),"")</f>
        <v/>
      </c>
      <c r="W32" s="39" t="e">
        <f>IF(R32&lt;&gt;"",VLOOKUP(R32,Expectations!$C$2:$F$25,2,FALSE),"")</f>
        <v>#DIV/0!</v>
      </c>
      <c r="X32" s="39" t="e">
        <f>IF(R32&lt;&gt;"",VLOOKUP(R32,Expectations!$C$2:$F$25,3,FALSE),"")</f>
        <v>#DIV/0!</v>
      </c>
      <c r="Y32" s="39" t="e">
        <f>IF(R32&lt;&gt;"",VLOOKUP(R32,Expectations!$C$2:$F$25,4,FALSE),"")</f>
        <v>#DIV/0!</v>
      </c>
      <c r="Z32" s="5" t="str">
        <f t="shared" si="6"/>
        <v/>
      </c>
      <c r="AA32" s="5" t="str">
        <f t="shared" si="7"/>
        <v/>
      </c>
      <c r="AB32" s="5" t="str">
        <f t="shared" si="8"/>
        <v/>
      </c>
    </row>
    <row r="33" spans="1:28" x14ac:dyDescent="0.35">
      <c r="A33" s="20"/>
      <c r="B33" s="19"/>
      <c r="C33" s="19"/>
      <c r="D33" s="19"/>
      <c r="E33" s="18"/>
      <c r="F33" s="19"/>
      <c r="G33" s="19"/>
      <c r="H33" s="18"/>
      <c r="I33" s="19"/>
      <c r="J33" s="19"/>
      <c r="K33" s="19"/>
      <c r="L33" s="34" t="str">
        <f>IF(E33&lt;&gt;0,VLOOKUP(E33,'Prior Attainment'!$A$3:$B$23,2,FALSE),"")</f>
        <v/>
      </c>
      <c r="M33" s="34" t="str">
        <f>IF(F33&lt;&gt;0,VLOOKUP(F33,'Prior Attainment'!$A$3:$B$23,2,FALSE),"")</f>
        <v/>
      </c>
      <c r="N33" s="34" t="str">
        <f>IF(G33&lt;&gt;0,VLOOKUP(G33,'Prior Attainment'!$A$3:$B$23,2,FALSE),"")</f>
        <v/>
      </c>
      <c r="O33" s="35" t="e">
        <f t="shared" si="3"/>
        <v>#DIV/0!</v>
      </c>
      <c r="P33" s="35" t="e">
        <f t="shared" si="4"/>
        <v>#DIV/0!</v>
      </c>
      <c r="Q33" s="36" t="e">
        <f>IF(P33&lt;&gt;"",VLOOKUP(P33,Expectations!$A$2:$B$25,2,TRUE),"")</f>
        <v>#DIV/0!</v>
      </c>
      <c r="R33" s="37" t="e">
        <f>IF(P33&lt;&gt;"",VLOOKUP(P33,Expectations!$A$2:$C$25,3,TRUE),"")</f>
        <v>#DIV/0!</v>
      </c>
      <c r="S33" s="17" t="str">
        <f>IF(H33&gt;0,VLOOKUP(H33,Reading!$A$3:$B$61,2,FALSE),"")</f>
        <v/>
      </c>
      <c r="T33" s="38" t="str">
        <f>IF(J33&gt;0,VLOOKUP(J33,'TA scores'!$A$2:$B$16,2,FALSE),"")</f>
        <v/>
      </c>
      <c r="U33" s="16" t="str">
        <f>IF(I33&gt;0,VLOOKUP(I33,Maths!$A$3:$B$121,2,FALSE),"")</f>
        <v/>
      </c>
      <c r="V33" s="16" t="str">
        <f>IF(K33&gt;0,VLOOKUP(K33,GPS!$A$3:$B$121,2,FALSE),"")</f>
        <v/>
      </c>
      <c r="W33" s="39" t="e">
        <f>IF(R33&lt;&gt;"",VLOOKUP(R33,Expectations!$C$2:$F$25,2,FALSE),"")</f>
        <v>#DIV/0!</v>
      </c>
      <c r="X33" s="39" t="e">
        <f>IF(R33&lt;&gt;"",VLOOKUP(R33,Expectations!$C$2:$F$25,3,FALSE),"")</f>
        <v>#DIV/0!</v>
      </c>
      <c r="Y33" s="39" t="e">
        <f>IF(R33&lt;&gt;"",VLOOKUP(R33,Expectations!$C$2:$F$25,4,FALSE),"")</f>
        <v>#DIV/0!</v>
      </c>
      <c r="Z33" s="5" t="str">
        <f t="shared" si="6"/>
        <v/>
      </c>
      <c r="AA33" s="5" t="str">
        <f t="shared" si="7"/>
        <v/>
      </c>
      <c r="AB33" s="5" t="str">
        <f t="shared" si="8"/>
        <v/>
      </c>
    </row>
    <row r="34" spans="1:28" x14ac:dyDescent="0.35">
      <c r="A34" s="20"/>
      <c r="B34" s="19"/>
      <c r="C34" s="19"/>
      <c r="D34" s="19"/>
      <c r="E34" s="18"/>
      <c r="F34" s="19"/>
      <c r="G34" s="19"/>
      <c r="H34" s="18"/>
      <c r="I34" s="19"/>
      <c r="J34" s="19"/>
      <c r="K34" s="19"/>
      <c r="L34" s="34" t="str">
        <f>IF(E34&lt;&gt;0,VLOOKUP(E34,'Prior Attainment'!$A$3:$B$23,2,FALSE),"")</f>
        <v/>
      </c>
      <c r="M34" s="34" t="str">
        <f>IF(F34&lt;&gt;0,VLOOKUP(F34,'Prior Attainment'!$A$3:$B$23,2,FALSE),"")</f>
        <v/>
      </c>
      <c r="N34" s="34" t="str">
        <f>IF(G34&lt;&gt;0,VLOOKUP(G34,'Prior Attainment'!$A$3:$B$23,2,FALSE),"")</f>
        <v/>
      </c>
      <c r="O34" s="35" t="e">
        <f t="shared" si="3"/>
        <v>#DIV/0!</v>
      </c>
      <c r="P34" s="35" t="e">
        <f t="shared" si="4"/>
        <v>#DIV/0!</v>
      </c>
      <c r="Q34" s="36" t="e">
        <f>IF(P34&lt;&gt;"",VLOOKUP(P34,Expectations!$A$2:$B$25,2,TRUE),"")</f>
        <v>#DIV/0!</v>
      </c>
      <c r="R34" s="37" t="e">
        <f>IF(P34&lt;&gt;"",VLOOKUP(P34,Expectations!$A$2:$C$25,3,TRUE),"")</f>
        <v>#DIV/0!</v>
      </c>
      <c r="S34" s="17" t="str">
        <f>IF(H34&gt;0,VLOOKUP(H34,Reading!$A$3:$B$61,2,FALSE),"")</f>
        <v/>
      </c>
      <c r="T34" s="38" t="str">
        <f>IF(J34&gt;0,VLOOKUP(J34,'TA scores'!$A$2:$B$16,2,FALSE),"")</f>
        <v/>
      </c>
      <c r="U34" s="16" t="str">
        <f>IF(I34&gt;0,VLOOKUP(I34,Maths!$A$3:$B$121,2,FALSE),"")</f>
        <v/>
      </c>
      <c r="V34" s="16" t="str">
        <f>IF(K34&gt;0,VLOOKUP(K34,GPS!$A$3:$B$121,2,FALSE),"")</f>
        <v/>
      </c>
      <c r="W34" s="39" t="e">
        <f>IF(R34&lt;&gt;"",VLOOKUP(R34,Expectations!$C$2:$F$25,2,FALSE),"")</f>
        <v>#DIV/0!</v>
      </c>
      <c r="X34" s="39" t="e">
        <f>IF(R34&lt;&gt;"",VLOOKUP(R34,Expectations!$C$2:$F$25,3,FALSE),"")</f>
        <v>#DIV/0!</v>
      </c>
      <c r="Y34" s="39" t="e">
        <f>IF(R34&lt;&gt;"",VLOOKUP(R34,Expectations!$C$2:$F$25,4,FALSE),"")</f>
        <v>#DIV/0!</v>
      </c>
      <c r="Z34" s="5" t="str">
        <f t="shared" si="6"/>
        <v/>
      </c>
      <c r="AA34" s="5" t="str">
        <f t="shared" si="7"/>
        <v/>
      </c>
      <c r="AB34" s="5" t="str">
        <f t="shared" si="8"/>
        <v/>
      </c>
    </row>
    <row r="35" spans="1:28" x14ac:dyDescent="0.35">
      <c r="A35" s="20"/>
      <c r="B35" s="19"/>
      <c r="C35" s="19"/>
      <c r="D35" s="19"/>
      <c r="E35" s="18"/>
      <c r="F35" s="19"/>
      <c r="G35" s="19"/>
      <c r="H35" s="18"/>
      <c r="I35" s="19"/>
      <c r="J35" s="19"/>
      <c r="K35" s="19"/>
      <c r="L35" s="34" t="str">
        <f>IF(E35&lt;&gt;0,VLOOKUP(E35,'Prior Attainment'!$A$3:$B$23,2,FALSE),"")</f>
        <v/>
      </c>
      <c r="M35" s="34" t="str">
        <f>IF(F35&lt;&gt;0,VLOOKUP(F35,'Prior Attainment'!$A$3:$B$23,2,FALSE),"")</f>
        <v/>
      </c>
      <c r="N35" s="34" t="str">
        <f>IF(G35&lt;&gt;0,VLOOKUP(G35,'Prior Attainment'!$A$3:$B$23,2,FALSE),"")</f>
        <v/>
      </c>
      <c r="O35" s="35" t="e">
        <f t="shared" si="3"/>
        <v>#DIV/0!</v>
      </c>
      <c r="P35" s="35" t="e">
        <f t="shared" si="4"/>
        <v>#DIV/0!</v>
      </c>
      <c r="Q35" s="36" t="e">
        <f>IF(P35&lt;&gt;"",VLOOKUP(P35,Expectations!$A$2:$B$25,2,TRUE),"")</f>
        <v>#DIV/0!</v>
      </c>
      <c r="R35" s="37" t="e">
        <f>IF(P35&lt;&gt;"",VLOOKUP(P35,Expectations!$A$2:$C$25,3,TRUE),"")</f>
        <v>#DIV/0!</v>
      </c>
      <c r="S35" s="17" t="str">
        <f>IF(H35&gt;0,VLOOKUP(H35,Reading!$A$3:$B$61,2,FALSE),"")</f>
        <v/>
      </c>
      <c r="T35" s="38" t="str">
        <f>IF(J35&gt;0,VLOOKUP(J35,'TA scores'!$A$2:$B$16,2,FALSE),"")</f>
        <v/>
      </c>
      <c r="U35" s="16" t="str">
        <f>IF(I35&gt;0,VLOOKUP(I35,Maths!$A$3:$B$121,2,FALSE),"")</f>
        <v/>
      </c>
      <c r="V35" s="16" t="str">
        <f>IF(K35&gt;0,VLOOKUP(K35,GPS!$A$3:$B$121,2,FALSE),"")</f>
        <v/>
      </c>
      <c r="W35" s="39" t="e">
        <f>IF(R35&lt;&gt;"",VLOOKUP(R35,Expectations!$C$2:$F$25,2,FALSE),"")</f>
        <v>#DIV/0!</v>
      </c>
      <c r="X35" s="39" t="e">
        <f>IF(R35&lt;&gt;"",VLOOKUP(R35,Expectations!$C$2:$F$25,3,FALSE),"")</f>
        <v>#DIV/0!</v>
      </c>
      <c r="Y35" s="39" t="e">
        <f>IF(R35&lt;&gt;"",VLOOKUP(R35,Expectations!$C$2:$F$25,4,FALSE),"")</f>
        <v>#DIV/0!</v>
      </c>
      <c r="Z35" s="5" t="str">
        <f t="shared" si="6"/>
        <v/>
      </c>
      <c r="AA35" s="5" t="str">
        <f t="shared" si="7"/>
        <v/>
      </c>
      <c r="AB35" s="5" t="str">
        <f t="shared" si="8"/>
        <v/>
      </c>
    </row>
    <row r="36" spans="1:28" x14ac:dyDescent="0.35">
      <c r="A36" s="20"/>
      <c r="B36" s="19"/>
      <c r="C36" s="19"/>
      <c r="D36" s="19"/>
      <c r="E36" s="18"/>
      <c r="F36" s="19"/>
      <c r="G36" s="19"/>
      <c r="H36" s="18"/>
      <c r="I36" s="19"/>
      <c r="J36" s="19"/>
      <c r="K36" s="19"/>
      <c r="L36" s="34" t="str">
        <f>IF(E36&lt;&gt;0,VLOOKUP(E36,'Prior Attainment'!$A$3:$B$23,2,FALSE),"")</f>
        <v/>
      </c>
      <c r="M36" s="34" t="str">
        <f>IF(F36&lt;&gt;0,VLOOKUP(F36,'Prior Attainment'!$A$3:$B$23,2,FALSE),"")</f>
        <v/>
      </c>
      <c r="N36" s="34" t="str">
        <f>IF(G36&lt;&gt;0,VLOOKUP(G36,'Prior Attainment'!$A$3:$B$23,2,FALSE),"")</f>
        <v/>
      </c>
      <c r="O36" s="35" t="e">
        <f t="shared" si="3"/>
        <v>#DIV/0!</v>
      </c>
      <c r="P36" s="35" t="e">
        <f t="shared" si="4"/>
        <v>#DIV/0!</v>
      </c>
      <c r="Q36" s="36" t="e">
        <f>IF(P36&lt;&gt;"",VLOOKUP(P36,Expectations!$A$2:$B$25,2,TRUE),"")</f>
        <v>#DIV/0!</v>
      </c>
      <c r="R36" s="37" t="e">
        <f>IF(P36&lt;&gt;"",VLOOKUP(P36,Expectations!$A$2:$C$25,3,TRUE),"")</f>
        <v>#DIV/0!</v>
      </c>
      <c r="S36" s="17" t="str">
        <f>IF(H36&gt;0,VLOOKUP(H36,Reading!$A$3:$B$61,2,FALSE),"")</f>
        <v/>
      </c>
      <c r="T36" s="38" t="str">
        <f>IF(J36&gt;0,VLOOKUP(J36,'TA scores'!$A$2:$B$16,2,FALSE),"")</f>
        <v/>
      </c>
      <c r="U36" s="16" t="str">
        <f>IF(I36&gt;0,VLOOKUP(I36,Maths!$A$3:$B$121,2,FALSE),"")</f>
        <v/>
      </c>
      <c r="V36" s="16" t="str">
        <f>IF(K36&gt;0,VLOOKUP(K36,GPS!$A$3:$B$121,2,FALSE),"")</f>
        <v/>
      </c>
      <c r="W36" s="39" t="e">
        <f>IF(R36&lt;&gt;"",VLOOKUP(R36,Expectations!$C$2:$F$25,2,FALSE),"")</f>
        <v>#DIV/0!</v>
      </c>
      <c r="X36" s="39" t="e">
        <f>IF(R36&lt;&gt;"",VLOOKUP(R36,Expectations!$C$2:$F$25,3,FALSE),"")</f>
        <v>#DIV/0!</v>
      </c>
      <c r="Y36" s="39" t="e">
        <f>IF(R36&lt;&gt;"",VLOOKUP(R36,Expectations!$C$2:$F$25,4,FALSE),"")</f>
        <v>#DIV/0!</v>
      </c>
      <c r="Z36" s="5" t="str">
        <f t="shared" si="6"/>
        <v/>
      </c>
      <c r="AA36" s="5" t="str">
        <f t="shared" si="7"/>
        <v/>
      </c>
      <c r="AB36" s="5" t="str">
        <f t="shared" si="8"/>
        <v/>
      </c>
    </row>
    <row r="37" spans="1:28" x14ac:dyDescent="0.35">
      <c r="A37" s="20"/>
      <c r="B37" s="19"/>
      <c r="C37" s="19"/>
      <c r="D37" s="19"/>
      <c r="E37" s="18"/>
      <c r="F37" s="19"/>
      <c r="G37" s="19"/>
      <c r="H37" s="18"/>
      <c r="I37" s="19"/>
      <c r="J37" s="19"/>
      <c r="K37" s="19"/>
      <c r="L37" s="34" t="str">
        <f>IF(E37&lt;&gt;0,VLOOKUP(E37,'Prior Attainment'!$A$3:$B$23,2,FALSE),"")</f>
        <v/>
      </c>
      <c r="M37" s="34" t="str">
        <f>IF(F37&lt;&gt;0,VLOOKUP(F37,'Prior Attainment'!$A$3:$B$23,2,FALSE),"")</f>
        <v/>
      </c>
      <c r="N37" s="34" t="str">
        <f>IF(G37&lt;&gt;0,VLOOKUP(G37,'Prior Attainment'!$A$3:$B$23,2,FALSE),"")</f>
        <v/>
      </c>
      <c r="O37" s="35" t="e">
        <f t="shared" si="3"/>
        <v>#DIV/0!</v>
      </c>
      <c r="P37" s="35" t="e">
        <f t="shared" si="4"/>
        <v>#DIV/0!</v>
      </c>
      <c r="Q37" s="36" t="e">
        <f>IF(P37&lt;&gt;"",VLOOKUP(P37,Expectations!$A$2:$B$25,2,TRUE),"")</f>
        <v>#DIV/0!</v>
      </c>
      <c r="R37" s="37" t="e">
        <f>IF(P37&lt;&gt;"",VLOOKUP(P37,Expectations!$A$2:$C$25,3,TRUE),"")</f>
        <v>#DIV/0!</v>
      </c>
      <c r="S37" s="17" t="str">
        <f>IF(H37&gt;0,VLOOKUP(H37,Reading!$A$3:$B$61,2,FALSE),"")</f>
        <v/>
      </c>
      <c r="T37" s="38" t="str">
        <f>IF(J37&gt;0,VLOOKUP(J37,'TA scores'!$A$2:$B$16,2,FALSE),"")</f>
        <v/>
      </c>
      <c r="U37" s="16" t="str">
        <f>IF(I37&gt;0,VLOOKUP(I37,Maths!$A$3:$B$121,2,FALSE),"")</f>
        <v/>
      </c>
      <c r="V37" s="16" t="str">
        <f>IF(K37&gt;0,VLOOKUP(K37,GPS!$A$3:$B$121,2,FALSE),"")</f>
        <v/>
      </c>
      <c r="W37" s="39" t="e">
        <f>IF(R37&lt;&gt;"",VLOOKUP(R37,Expectations!$C$2:$F$25,2,FALSE),"")</f>
        <v>#DIV/0!</v>
      </c>
      <c r="X37" s="39" t="e">
        <f>IF(R37&lt;&gt;"",VLOOKUP(R37,Expectations!$C$2:$F$25,3,FALSE),"")</f>
        <v>#DIV/0!</v>
      </c>
      <c r="Y37" s="39" t="e">
        <f>IF(R37&lt;&gt;"",VLOOKUP(R37,Expectations!$C$2:$F$25,4,FALSE),"")</f>
        <v>#DIV/0!</v>
      </c>
      <c r="Z37" s="5" t="str">
        <f t="shared" si="6"/>
        <v/>
      </c>
      <c r="AA37" s="5" t="str">
        <f t="shared" si="7"/>
        <v/>
      </c>
      <c r="AB37" s="5" t="str">
        <f t="shared" si="8"/>
        <v/>
      </c>
    </row>
    <row r="38" spans="1:28" x14ac:dyDescent="0.35">
      <c r="A38" s="20"/>
      <c r="B38" s="19"/>
      <c r="C38" s="19"/>
      <c r="D38" s="19"/>
      <c r="E38" s="18"/>
      <c r="F38" s="19"/>
      <c r="G38" s="19"/>
      <c r="H38" s="18"/>
      <c r="I38" s="19"/>
      <c r="J38" s="19"/>
      <c r="K38" s="19"/>
      <c r="L38" s="34" t="str">
        <f>IF(E38&lt;&gt;0,VLOOKUP(E38,'Prior Attainment'!$A$3:$B$23,2,FALSE),"")</f>
        <v/>
      </c>
      <c r="M38" s="34" t="str">
        <f>IF(F38&lt;&gt;0,VLOOKUP(F38,'Prior Attainment'!$A$3:$B$23,2,FALSE),"")</f>
        <v/>
      </c>
      <c r="N38" s="34" t="str">
        <f>IF(G38&lt;&gt;0,VLOOKUP(G38,'Prior Attainment'!$A$3:$B$23,2,FALSE),"")</f>
        <v/>
      </c>
      <c r="O38" s="35" t="e">
        <f t="shared" si="3"/>
        <v>#DIV/0!</v>
      </c>
      <c r="P38" s="35" t="e">
        <f t="shared" si="4"/>
        <v>#DIV/0!</v>
      </c>
      <c r="Q38" s="36" t="e">
        <f>IF(P38&lt;&gt;"",VLOOKUP(P38,Expectations!$A$2:$B$25,2,TRUE),"")</f>
        <v>#DIV/0!</v>
      </c>
      <c r="R38" s="37" t="e">
        <f>IF(P38&lt;&gt;"",VLOOKUP(P38,Expectations!$A$2:$C$25,3,TRUE),"")</f>
        <v>#DIV/0!</v>
      </c>
      <c r="S38" s="17" t="str">
        <f>IF(H38&gt;0,VLOOKUP(H38,Reading!$A$3:$B$61,2,FALSE),"")</f>
        <v/>
      </c>
      <c r="T38" s="38" t="str">
        <f>IF(J38&gt;0,VLOOKUP(J38,'TA scores'!$A$2:$B$16,2,FALSE),"")</f>
        <v/>
      </c>
      <c r="U38" s="16" t="str">
        <f>IF(I38&gt;0,VLOOKUP(I38,Maths!$A$3:$B$121,2,FALSE),"")</f>
        <v/>
      </c>
      <c r="V38" s="16" t="str">
        <f>IF(K38&gt;0,VLOOKUP(K38,GPS!$A$3:$B$121,2,FALSE),"")</f>
        <v/>
      </c>
      <c r="W38" s="39" t="e">
        <f>IF(R38&lt;&gt;"",VLOOKUP(R38,Expectations!$C$2:$F$25,2,FALSE),"")</f>
        <v>#DIV/0!</v>
      </c>
      <c r="X38" s="39" t="e">
        <f>IF(R38&lt;&gt;"",VLOOKUP(R38,Expectations!$C$2:$F$25,3,FALSE),"")</f>
        <v>#DIV/0!</v>
      </c>
      <c r="Y38" s="39" t="e">
        <f>IF(R38&lt;&gt;"",VLOOKUP(R38,Expectations!$C$2:$F$25,4,FALSE),"")</f>
        <v>#DIV/0!</v>
      </c>
      <c r="Z38" s="5" t="str">
        <f t="shared" si="6"/>
        <v/>
      </c>
      <c r="AA38" s="5" t="str">
        <f t="shared" si="7"/>
        <v/>
      </c>
      <c r="AB38" s="5" t="str">
        <f t="shared" si="8"/>
        <v/>
      </c>
    </row>
    <row r="39" spans="1:28" x14ac:dyDescent="0.35">
      <c r="A39" s="20"/>
      <c r="B39" s="19"/>
      <c r="C39" s="19"/>
      <c r="D39" s="19"/>
      <c r="E39" s="18"/>
      <c r="F39" s="19"/>
      <c r="G39" s="19"/>
      <c r="H39" s="18"/>
      <c r="I39" s="19"/>
      <c r="J39" s="19"/>
      <c r="K39" s="19"/>
      <c r="L39" s="34" t="str">
        <f>IF(E39&lt;&gt;0,VLOOKUP(E39,'Prior Attainment'!$A$3:$B$23,2,FALSE),"")</f>
        <v/>
      </c>
      <c r="M39" s="34" t="str">
        <f>IF(F39&lt;&gt;0,VLOOKUP(F39,'Prior Attainment'!$A$3:$B$23,2,FALSE),"")</f>
        <v/>
      </c>
      <c r="N39" s="34" t="str">
        <f>IF(G39&lt;&gt;0,VLOOKUP(G39,'Prior Attainment'!$A$3:$B$23,2,FALSE),"")</f>
        <v/>
      </c>
      <c r="O39" s="35" t="e">
        <f t="shared" si="3"/>
        <v>#DIV/0!</v>
      </c>
      <c r="P39" s="35" t="e">
        <f t="shared" si="4"/>
        <v>#DIV/0!</v>
      </c>
      <c r="Q39" s="36" t="e">
        <f>IF(P39&lt;&gt;"",VLOOKUP(P39,Expectations!$A$2:$B$25,2,TRUE),"")</f>
        <v>#DIV/0!</v>
      </c>
      <c r="R39" s="37" t="e">
        <f>IF(P39&lt;&gt;"",VLOOKUP(P39,Expectations!$A$2:$C$25,3,TRUE),"")</f>
        <v>#DIV/0!</v>
      </c>
      <c r="S39" s="17" t="str">
        <f>IF(H39&gt;0,VLOOKUP(H39,Reading!$A$3:$B$61,2,FALSE),"")</f>
        <v/>
      </c>
      <c r="T39" s="38" t="str">
        <f>IF(J39&gt;0,VLOOKUP(J39,'TA scores'!$A$2:$B$16,2,FALSE),"")</f>
        <v/>
      </c>
      <c r="U39" s="16" t="str">
        <f>IF(I39&gt;0,VLOOKUP(I39,Maths!$A$3:$B$121,2,FALSE),"")</f>
        <v/>
      </c>
      <c r="V39" s="16" t="str">
        <f>IF(K39&gt;0,VLOOKUP(K39,GPS!$A$3:$B$121,2,FALSE),"")</f>
        <v/>
      </c>
      <c r="W39" s="39" t="e">
        <f>IF(R39&lt;&gt;"",VLOOKUP(R39,Expectations!$C$2:$F$25,2,FALSE),"")</f>
        <v>#DIV/0!</v>
      </c>
      <c r="X39" s="39" t="e">
        <f>IF(R39&lt;&gt;"",VLOOKUP(R39,Expectations!$C$2:$F$25,3,FALSE),"")</f>
        <v>#DIV/0!</v>
      </c>
      <c r="Y39" s="39" t="e">
        <f>IF(R39&lt;&gt;"",VLOOKUP(R39,Expectations!$C$2:$F$25,4,FALSE),"")</f>
        <v>#DIV/0!</v>
      </c>
      <c r="Z39" s="5" t="str">
        <f t="shared" si="6"/>
        <v/>
      </c>
      <c r="AA39" s="5" t="str">
        <f t="shared" si="7"/>
        <v/>
      </c>
      <c r="AB39" s="5" t="str">
        <f t="shared" si="8"/>
        <v/>
      </c>
    </row>
    <row r="40" spans="1:28" x14ac:dyDescent="0.35">
      <c r="A40" s="20"/>
      <c r="B40" s="19"/>
      <c r="C40" s="19"/>
      <c r="D40" s="19"/>
      <c r="E40" s="18"/>
      <c r="F40" s="19"/>
      <c r="G40" s="19"/>
      <c r="H40" s="18"/>
      <c r="I40" s="19"/>
      <c r="J40" s="19"/>
      <c r="K40" s="19"/>
      <c r="L40" s="34" t="str">
        <f>IF(E40&lt;&gt;0,VLOOKUP(E40,'Prior Attainment'!$A$3:$B$23,2,FALSE),"")</f>
        <v/>
      </c>
      <c r="M40" s="34" t="str">
        <f>IF(F40&lt;&gt;0,VLOOKUP(F40,'Prior Attainment'!$A$3:$B$23,2,FALSE),"")</f>
        <v/>
      </c>
      <c r="N40" s="34" t="str">
        <f>IF(G40&lt;&gt;0,VLOOKUP(G40,'Prior Attainment'!$A$3:$B$23,2,FALSE),"")</f>
        <v/>
      </c>
      <c r="O40" s="35" t="e">
        <f t="shared" si="3"/>
        <v>#DIV/0!</v>
      </c>
      <c r="P40" s="35" t="e">
        <f t="shared" si="4"/>
        <v>#DIV/0!</v>
      </c>
      <c r="Q40" s="36" t="e">
        <f>IF(P40&lt;&gt;"",VLOOKUP(P40,Expectations!$A$2:$B$25,2,TRUE),"")</f>
        <v>#DIV/0!</v>
      </c>
      <c r="R40" s="37" t="e">
        <f>IF(P40&lt;&gt;"",VLOOKUP(P40,Expectations!$A$2:$C$25,3,TRUE),"")</f>
        <v>#DIV/0!</v>
      </c>
      <c r="S40" s="17" t="str">
        <f>IF(H40&gt;0,VLOOKUP(H40,Reading!$A$3:$B$61,2,FALSE),"")</f>
        <v/>
      </c>
      <c r="T40" s="38" t="str">
        <f>IF(J40&gt;0,VLOOKUP(J40,'TA scores'!$A$2:$B$16,2,FALSE),"")</f>
        <v/>
      </c>
      <c r="U40" s="16" t="str">
        <f>IF(I40&gt;0,VLOOKUP(I40,Maths!$A$3:$B$121,2,FALSE),"")</f>
        <v/>
      </c>
      <c r="V40" s="16" t="str">
        <f>IF(K40&gt;0,VLOOKUP(K40,GPS!$A$3:$B$121,2,FALSE),"")</f>
        <v/>
      </c>
      <c r="W40" s="39" t="e">
        <f>IF(R40&lt;&gt;"",VLOOKUP(R40,Expectations!$C$2:$F$25,2,FALSE),"")</f>
        <v>#DIV/0!</v>
      </c>
      <c r="X40" s="39" t="e">
        <f>IF(R40&lt;&gt;"",VLOOKUP(R40,Expectations!$C$2:$F$25,3,FALSE),"")</f>
        <v>#DIV/0!</v>
      </c>
      <c r="Y40" s="39" t="e">
        <f>IF(R40&lt;&gt;"",VLOOKUP(R40,Expectations!$C$2:$F$25,4,FALSE),"")</f>
        <v>#DIV/0!</v>
      </c>
      <c r="Z40" s="5" t="str">
        <f t="shared" si="6"/>
        <v/>
      </c>
      <c r="AA40" s="5" t="str">
        <f t="shared" si="7"/>
        <v/>
      </c>
      <c r="AB40" s="5" t="str">
        <f t="shared" si="8"/>
        <v/>
      </c>
    </row>
    <row r="41" spans="1:28" x14ac:dyDescent="0.35">
      <c r="A41" s="20"/>
      <c r="B41" s="19"/>
      <c r="C41" s="19"/>
      <c r="D41" s="19"/>
      <c r="E41" s="18"/>
      <c r="F41" s="19"/>
      <c r="G41" s="19"/>
      <c r="H41" s="18"/>
      <c r="I41" s="19"/>
      <c r="J41" s="19"/>
      <c r="K41" s="19"/>
      <c r="L41" s="34" t="str">
        <f>IF(E41&lt;&gt;0,VLOOKUP(E41,'Prior Attainment'!$A$3:$B$23,2,FALSE),"")</f>
        <v/>
      </c>
      <c r="M41" s="34" t="str">
        <f>IF(F41&lt;&gt;0,VLOOKUP(F41,'Prior Attainment'!$A$3:$B$23,2,FALSE),"")</f>
        <v/>
      </c>
      <c r="N41" s="34" t="str">
        <f>IF(G41&lt;&gt;0,VLOOKUP(G41,'Prior Attainment'!$A$3:$B$23,2,FALSE),"")</f>
        <v/>
      </c>
      <c r="O41" s="35" t="e">
        <f t="shared" si="3"/>
        <v>#DIV/0!</v>
      </c>
      <c r="P41" s="35" t="e">
        <f t="shared" si="4"/>
        <v>#DIV/0!</v>
      </c>
      <c r="Q41" s="36" t="e">
        <f>IF(P41&lt;&gt;"",VLOOKUP(P41,Expectations!$A$2:$B$25,2,TRUE),"")</f>
        <v>#DIV/0!</v>
      </c>
      <c r="R41" s="37" t="e">
        <f>IF(P41&lt;&gt;"",VLOOKUP(P41,Expectations!$A$2:$C$25,3,TRUE),"")</f>
        <v>#DIV/0!</v>
      </c>
      <c r="S41" s="17" t="str">
        <f>IF(H41&gt;0,VLOOKUP(H41,Reading!$A$3:$B$61,2,FALSE),"")</f>
        <v/>
      </c>
      <c r="T41" s="38" t="str">
        <f>IF(J41&gt;0,VLOOKUP(J41,'TA scores'!$A$2:$B$16,2,FALSE),"")</f>
        <v/>
      </c>
      <c r="U41" s="16" t="str">
        <f>IF(I41&gt;0,VLOOKUP(I41,Maths!$A$3:$B$121,2,FALSE),"")</f>
        <v/>
      </c>
      <c r="V41" s="16" t="str">
        <f>IF(K41&gt;0,VLOOKUP(K41,GPS!$A$3:$B$121,2,FALSE),"")</f>
        <v/>
      </c>
      <c r="W41" s="39" t="e">
        <f>IF(R41&lt;&gt;"",VLOOKUP(R41,Expectations!$C$2:$F$25,2,FALSE),"")</f>
        <v>#DIV/0!</v>
      </c>
      <c r="X41" s="39" t="e">
        <f>IF(R41&lt;&gt;"",VLOOKUP(R41,Expectations!$C$2:$F$25,3,FALSE),"")</f>
        <v>#DIV/0!</v>
      </c>
      <c r="Y41" s="39" t="e">
        <f>IF(R41&lt;&gt;"",VLOOKUP(R41,Expectations!$C$2:$F$25,4,FALSE),"")</f>
        <v>#DIV/0!</v>
      </c>
      <c r="Z41" s="5" t="str">
        <f t="shared" si="6"/>
        <v/>
      </c>
      <c r="AA41" s="5" t="str">
        <f t="shared" si="7"/>
        <v/>
      </c>
      <c r="AB41" s="5" t="str">
        <f t="shared" si="8"/>
        <v/>
      </c>
    </row>
    <row r="42" spans="1:28" x14ac:dyDescent="0.35">
      <c r="A42" s="20"/>
      <c r="B42" s="19"/>
      <c r="C42" s="19"/>
      <c r="D42" s="19"/>
      <c r="E42" s="18"/>
      <c r="F42" s="19"/>
      <c r="G42" s="19"/>
      <c r="H42" s="18"/>
      <c r="I42" s="19"/>
      <c r="J42" s="19"/>
      <c r="K42" s="19"/>
      <c r="L42" s="34" t="str">
        <f>IF(E42&lt;&gt;0,VLOOKUP(E42,'Prior Attainment'!$A$3:$B$23,2,FALSE),"")</f>
        <v/>
      </c>
      <c r="M42" s="34" t="str">
        <f>IF(F42&lt;&gt;0,VLOOKUP(F42,'Prior Attainment'!$A$3:$B$23,2,FALSE),"")</f>
        <v/>
      </c>
      <c r="N42" s="34" t="str">
        <f>IF(G42&lt;&gt;0,VLOOKUP(G42,'Prior Attainment'!$A$3:$B$23,2,FALSE),"")</f>
        <v/>
      </c>
      <c r="O42" s="35" t="e">
        <f t="shared" si="3"/>
        <v>#DIV/0!</v>
      </c>
      <c r="P42" s="35" t="e">
        <f t="shared" si="4"/>
        <v>#DIV/0!</v>
      </c>
      <c r="Q42" s="36" t="e">
        <f>IF(P42&lt;&gt;"",VLOOKUP(P42,Expectations!$A$2:$B$25,2,TRUE),"")</f>
        <v>#DIV/0!</v>
      </c>
      <c r="R42" s="37" t="e">
        <f>IF(P42&lt;&gt;"",VLOOKUP(P42,Expectations!$A$2:$C$25,3,TRUE),"")</f>
        <v>#DIV/0!</v>
      </c>
      <c r="S42" s="17" t="str">
        <f>IF(H42&gt;0,VLOOKUP(H42,Reading!$A$3:$B$61,2,FALSE),"")</f>
        <v/>
      </c>
      <c r="T42" s="38" t="str">
        <f>IF(J42&gt;0,VLOOKUP(J42,'TA scores'!$A$2:$B$16,2,FALSE),"")</f>
        <v/>
      </c>
      <c r="U42" s="16" t="str">
        <f>IF(I42&gt;0,VLOOKUP(I42,Maths!$A$3:$B$121,2,FALSE),"")</f>
        <v/>
      </c>
      <c r="V42" s="16" t="str">
        <f>IF(K42&gt;0,VLOOKUP(K42,GPS!$A$3:$B$121,2,FALSE),"")</f>
        <v/>
      </c>
      <c r="W42" s="39" t="e">
        <f>IF(R42&lt;&gt;"",VLOOKUP(R42,Expectations!$C$2:$F$25,2,FALSE),"")</f>
        <v>#DIV/0!</v>
      </c>
      <c r="X42" s="39" t="e">
        <f>IF(R42&lt;&gt;"",VLOOKUP(R42,Expectations!$C$2:$F$25,3,FALSE),"")</f>
        <v>#DIV/0!</v>
      </c>
      <c r="Y42" s="39" t="e">
        <f>IF(R42&lt;&gt;"",VLOOKUP(R42,Expectations!$C$2:$F$25,4,FALSE),"")</f>
        <v>#DIV/0!</v>
      </c>
      <c r="Z42" s="5" t="str">
        <f t="shared" si="6"/>
        <v/>
      </c>
      <c r="AA42" s="5" t="str">
        <f t="shared" si="7"/>
        <v/>
      </c>
      <c r="AB42" s="5" t="str">
        <f t="shared" si="8"/>
        <v/>
      </c>
    </row>
    <row r="43" spans="1:28" x14ac:dyDescent="0.35">
      <c r="A43" s="20"/>
      <c r="B43" s="19"/>
      <c r="C43" s="19"/>
      <c r="D43" s="19"/>
      <c r="E43" s="18"/>
      <c r="F43" s="19"/>
      <c r="G43" s="19"/>
      <c r="H43" s="18"/>
      <c r="I43" s="19"/>
      <c r="J43" s="19"/>
      <c r="K43" s="19"/>
      <c r="L43" s="34" t="str">
        <f>IF(E43&lt;&gt;0,VLOOKUP(E43,'Prior Attainment'!$A$3:$B$23,2,FALSE),"")</f>
        <v/>
      </c>
      <c r="M43" s="34" t="str">
        <f>IF(F43&lt;&gt;0,VLOOKUP(F43,'Prior Attainment'!$A$3:$B$23,2,FALSE),"")</f>
        <v/>
      </c>
      <c r="N43" s="34" t="str">
        <f>IF(G43&lt;&gt;0,VLOOKUP(G43,'Prior Attainment'!$A$3:$B$23,2,FALSE),"")</f>
        <v/>
      </c>
      <c r="O43" s="35" t="e">
        <f t="shared" si="3"/>
        <v>#DIV/0!</v>
      </c>
      <c r="P43" s="35" t="e">
        <f t="shared" si="4"/>
        <v>#DIV/0!</v>
      </c>
      <c r="Q43" s="36" t="e">
        <f>IF(P43&lt;&gt;"",VLOOKUP(P43,Expectations!$A$2:$B$25,2,TRUE),"")</f>
        <v>#DIV/0!</v>
      </c>
      <c r="R43" s="37" t="e">
        <f>IF(P43&lt;&gt;"",VLOOKUP(P43,Expectations!$A$2:$C$25,3,TRUE),"")</f>
        <v>#DIV/0!</v>
      </c>
      <c r="S43" s="17" t="str">
        <f>IF(H43&gt;0,VLOOKUP(H43,Reading!$A$3:$B$61,2,FALSE),"")</f>
        <v/>
      </c>
      <c r="T43" s="38" t="str">
        <f>IF(J43&gt;0,VLOOKUP(J43,'TA scores'!$A$2:$B$16,2,FALSE),"")</f>
        <v/>
      </c>
      <c r="U43" s="16" t="str">
        <f>IF(I43&gt;0,VLOOKUP(I43,Maths!$A$3:$B$121,2,FALSE),"")</f>
        <v/>
      </c>
      <c r="V43" s="16" t="str">
        <f>IF(K43&gt;0,VLOOKUP(K43,GPS!$A$3:$B$121,2,FALSE),"")</f>
        <v/>
      </c>
      <c r="W43" s="39" t="e">
        <f>IF(R43&lt;&gt;"",VLOOKUP(R43,Expectations!$C$2:$F$25,2,FALSE),"")</f>
        <v>#DIV/0!</v>
      </c>
      <c r="X43" s="39" t="e">
        <f>IF(R43&lt;&gt;"",VLOOKUP(R43,Expectations!$C$2:$F$25,3,FALSE),"")</f>
        <v>#DIV/0!</v>
      </c>
      <c r="Y43" s="39" t="e">
        <f>IF(R43&lt;&gt;"",VLOOKUP(R43,Expectations!$C$2:$F$25,4,FALSE),"")</f>
        <v>#DIV/0!</v>
      </c>
      <c r="Z43" s="5" t="str">
        <f t="shared" si="6"/>
        <v/>
      </c>
      <c r="AA43" s="5" t="str">
        <f t="shared" si="7"/>
        <v/>
      </c>
      <c r="AB43" s="5" t="str">
        <f t="shared" si="8"/>
        <v/>
      </c>
    </row>
    <row r="44" spans="1:28" x14ac:dyDescent="0.35">
      <c r="A44" s="20"/>
      <c r="B44" s="19"/>
      <c r="C44" s="19"/>
      <c r="D44" s="19"/>
      <c r="E44" s="18"/>
      <c r="F44" s="19"/>
      <c r="G44" s="19"/>
      <c r="H44" s="18"/>
      <c r="I44" s="19"/>
      <c r="J44" s="19"/>
      <c r="K44" s="19"/>
      <c r="L44" s="34" t="str">
        <f>IF(E44&lt;&gt;0,VLOOKUP(E44,'Prior Attainment'!$A$3:$B$23,2,FALSE),"")</f>
        <v/>
      </c>
      <c r="M44" s="34" t="str">
        <f>IF(F44&lt;&gt;0,VLOOKUP(F44,'Prior Attainment'!$A$3:$B$23,2,FALSE),"")</f>
        <v/>
      </c>
      <c r="N44" s="34" t="str">
        <f>IF(G44&lt;&gt;0,VLOOKUP(G44,'Prior Attainment'!$A$3:$B$23,2,FALSE),"")</f>
        <v/>
      </c>
      <c r="O44" s="35" t="e">
        <f t="shared" si="3"/>
        <v>#DIV/0!</v>
      </c>
      <c r="P44" s="35" t="e">
        <f t="shared" si="4"/>
        <v>#DIV/0!</v>
      </c>
      <c r="Q44" s="36" t="e">
        <f>IF(P44&lt;&gt;"",VLOOKUP(P44,Expectations!$A$2:$B$25,2,TRUE),"")</f>
        <v>#DIV/0!</v>
      </c>
      <c r="R44" s="37" t="e">
        <f>IF(P44&lt;&gt;"",VLOOKUP(P44,Expectations!$A$2:$C$25,3,TRUE),"")</f>
        <v>#DIV/0!</v>
      </c>
      <c r="S44" s="17" t="str">
        <f>IF(H44&gt;0,VLOOKUP(H44,Reading!$A$3:$B$61,2,FALSE),"")</f>
        <v/>
      </c>
      <c r="T44" s="38" t="str">
        <f>IF(J44&gt;0,VLOOKUP(J44,'TA scores'!$A$2:$B$16,2,FALSE),"")</f>
        <v/>
      </c>
      <c r="U44" s="16" t="str">
        <f>IF(I44&gt;0,VLOOKUP(I44,Maths!$A$3:$B$121,2,FALSE),"")</f>
        <v/>
      </c>
      <c r="V44" s="16" t="str">
        <f>IF(K44&gt;0,VLOOKUP(K44,GPS!$A$3:$B$121,2,FALSE),"")</f>
        <v/>
      </c>
      <c r="W44" s="39" t="e">
        <f>IF(R44&lt;&gt;"",VLOOKUP(R44,Expectations!$C$2:$F$25,2,FALSE),"")</f>
        <v>#DIV/0!</v>
      </c>
      <c r="X44" s="39" t="e">
        <f>IF(R44&lt;&gt;"",VLOOKUP(R44,Expectations!$C$2:$F$25,3,FALSE),"")</f>
        <v>#DIV/0!</v>
      </c>
      <c r="Y44" s="39" t="e">
        <f>IF(R44&lt;&gt;"",VLOOKUP(R44,Expectations!$C$2:$F$25,4,FALSE),"")</f>
        <v>#DIV/0!</v>
      </c>
      <c r="Z44" s="5" t="str">
        <f t="shared" si="6"/>
        <v/>
      </c>
      <c r="AA44" s="5" t="str">
        <f t="shared" si="7"/>
        <v/>
      </c>
      <c r="AB44" s="5" t="str">
        <f t="shared" si="8"/>
        <v/>
      </c>
    </row>
    <row r="45" spans="1:28" x14ac:dyDescent="0.35">
      <c r="A45" s="20"/>
      <c r="B45" s="19"/>
      <c r="C45" s="19"/>
      <c r="D45" s="19"/>
      <c r="E45" s="18"/>
      <c r="F45" s="19"/>
      <c r="G45" s="19"/>
      <c r="H45" s="18"/>
      <c r="I45" s="19"/>
      <c r="J45" s="19"/>
      <c r="K45" s="19"/>
      <c r="L45" s="34" t="str">
        <f>IF(E45&lt;&gt;0,VLOOKUP(E45,'Prior Attainment'!$A$3:$B$23,2,FALSE),"")</f>
        <v/>
      </c>
      <c r="M45" s="34" t="str">
        <f>IF(F45&lt;&gt;0,VLOOKUP(F45,'Prior Attainment'!$A$3:$B$23,2,FALSE),"")</f>
        <v/>
      </c>
      <c r="N45" s="34" t="str">
        <f>IF(G45&lt;&gt;0,VLOOKUP(G45,'Prior Attainment'!$A$3:$B$23,2,FALSE),"")</f>
        <v/>
      </c>
      <c r="O45" s="35" t="e">
        <f t="shared" si="3"/>
        <v>#DIV/0!</v>
      </c>
      <c r="P45" s="35" t="e">
        <f t="shared" si="4"/>
        <v>#DIV/0!</v>
      </c>
      <c r="Q45" s="36" t="e">
        <f>IF(P45&lt;&gt;"",VLOOKUP(P45,Expectations!$A$2:$B$25,2,TRUE),"")</f>
        <v>#DIV/0!</v>
      </c>
      <c r="R45" s="37" t="e">
        <f>IF(P45&lt;&gt;"",VLOOKUP(P45,Expectations!$A$2:$C$25,3,TRUE),"")</f>
        <v>#DIV/0!</v>
      </c>
      <c r="S45" s="17" t="str">
        <f>IF(H45&gt;0,VLOOKUP(H45,Reading!$A$3:$B$61,2,FALSE),"")</f>
        <v/>
      </c>
      <c r="T45" s="38" t="str">
        <f>IF(J45&gt;0,VLOOKUP(J45,'TA scores'!$A$2:$B$16,2,FALSE),"")</f>
        <v/>
      </c>
      <c r="U45" s="16" t="str">
        <f>IF(I45&gt;0,VLOOKUP(I45,Maths!$A$3:$B$121,2,FALSE),"")</f>
        <v/>
      </c>
      <c r="V45" s="16" t="str">
        <f>IF(K45&gt;0,VLOOKUP(K45,GPS!$A$3:$B$121,2,FALSE),"")</f>
        <v/>
      </c>
      <c r="W45" s="39" t="e">
        <f>IF(R45&lt;&gt;"",VLOOKUP(R45,Expectations!$C$2:$F$25,2,FALSE),"")</f>
        <v>#DIV/0!</v>
      </c>
      <c r="X45" s="39" t="e">
        <f>IF(R45&lt;&gt;"",VLOOKUP(R45,Expectations!$C$2:$F$25,3,FALSE),"")</f>
        <v>#DIV/0!</v>
      </c>
      <c r="Y45" s="39" t="e">
        <f>IF(R45&lt;&gt;"",VLOOKUP(R45,Expectations!$C$2:$F$25,4,FALSE),"")</f>
        <v>#DIV/0!</v>
      </c>
      <c r="Z45" s="5" t="str">
        <f t="shared" si="6"/>
        <v/>
      </c>
      <c r="AA45" s="5" t="str">
        <f t="shared" si="7"/>
        <v/>
      </c>
      <c r="AB45" s="5" t="str">
        <f t="shared" si="8"/>
        <v/>
      </c>
    </row>
    <row r="46" spans="1:28" x14ac:dyDescent="0.35">
      <c r="A46" s="20"/>
      <c r="B46" s="19"/>
      <c r="C46" s="19"/>
      <c r="D46" s="19"/>
      <c r="E46" s="18"/>
      <c r="F46" s="19"/>
      <c r="G46" s="19"/>
      <c r="H46" s="18"/>
      <c r="I46" s="19"/>
      <c r="J46" s="19"/>
      <c r="K46" s="19"/>
      <c r="L46" s="34" t="str">
        <f>IF(E46&lt;&gt;0,VLOOKUP(E46,'Prior Attainment'!$A$3:$B$23,2,FALSE),"")</f>
        <v/>
      </c>
      <c r="M46" s="34" t="str">
        <f>IF(F46&lt;&gt;0,VLOOKUP(F46,'Prior Attainment'!$A$3:$B$23,2,FALSE),"")</f>
        <v/>
      </c>
      <c r="N46" s="34" t="str">
        <f>IF(G46&lt;&gt;0,VLOOKUP(G46,'Prior Attainment'!$A$3:$B$23,2,FALSE),"")</f>
        <v/>
      </c>
      <c r="O46" s="35" t="e">
        <f t="shared" si="3"/>
        <v>#DIV/0!</v>
      </c>
      <c r="P46" s="35" t="e">
        <f t="shared" si="4"/>
        <v>#DIV/0!</v>
      </c>
      <c r="Q46" s="36" t="e">
        <f>IF(P46&lt;&gt;"",VLOOKUP(P46,Expectations!$A$2:$B$25,2,TRUE),"")</f>
        <v>#DIV/0!</v>
      </c>
      <c r="R46" s="37" t="e">
        <f>IF(P46&lt;&gt;"",VLOOKUP(P46,Expectations!$A$2:$C$25,3,TRUE),"")</f>
        <v>#DIV/0!</v>
      </c>
      <c r="S46" s="17" t="str">
        <f>IF(H46&gt;0,VLOOKUP(H46,Reading!$A$3:$B$61,2,FALSE),"")</f>
        <v/>
      </c>
      <c r="T46" s="38" t="str">
        <f>IF(J46&gt;0,VLOOKUP(J46,'TA scores'!$A$2:$B$16,2,FALSE),"")</f>
        <v/>
      </c>
      <c r="U46" s="16" t="str">
        <f>IF(I46&gt;0,VLOOKUP(I46,Maths!$A$3:$B$121,2,FALSE),"")</f>
        <v/>
      </c>
      <c r="V46" s="16" t="str">
        <f>IF(K46&gt;0,VLOOKUP(K46,GPS!$A$3:$B$121,2,FALSE),"")</f>
        <v/>
      </c>
      <c r="W46" s="39" t="e">
        <f>IF(R46&lt;&gt;"",VLOOKUP(R46,Expectations!$C$2:$F$25,2,FALSE),"")</f>
        <v>#DIV/0!</v>
      </c>
      <c r="X46" s="39" t="e">
        <f>IF(R46&lt;&gt;"",VLOOKUP(R46,Expectations!$C$2:$F$25,3,FALSE),"")</f>
        <v>#DIV/0!</v>
      </c>
      <c r="Y46" s="39" t="e">
        <f>IF(R46&lt;&gt;"",VLOOKUP(R46,Expectations!$C$2:$F$25,4,FALSE),"")</f>
        <v>#DIV/0!</v>
      </c>
      <c r="Z46" s="5" t="str">
        <f t="shared" si="6"/>
        <v/>
      </c>
      <c r="AA46" s="5" t="str">
        <f t="shared" si="7"/>
        <v/>
      </c>
      <c r="AB46" s="5" t="str">
        <f t="shared" si="8"/>
        <v/>
      </c>
    </row>
    <row r="47" spans="1:28" x14ac:dyDescent="0.35">
      <c r="A47" s="20"/>
      <c r="B47" s="19"/>
      <c r="C47" s="19"/>
      <c r="D47" s="19"/>
      <c r="E47" s="18"/>
      <c r="F47" s="19"/>
      <c r="G47" s="19"/>
      <c r="H47" s="18"/>
      <c r="I47" s="19"/>
      <c r="J47" s="19"/>
      <c r="K47" s="19"/>
      <c r="L47" s="34" t="str">
        <f>IF(E47&lt;&gt;0,VLOOKUP(E47,'Prior Attainment'!$A$3:$B$23,2,FALSE),"")</f>
        <v/>
      </c>
      <c r="M47" s="34" t="str">
        <f>IF(F47&lt;&gt;0,VLOOKUP(F47,'Prior Attainment'!$A$3:$B$23,2,FALSE),"")</f>
        <v/>
      </c>
      <c r="N47" s="34" t="str">
        <f>IF(G47&lt;&gt;0,VLOOKUP(G47,'Prior Attainment'!$A$3:$B$23,2,FALSE),"")</f>
        <v/>
      </c>
      <c r="O47" s="35" t="e">
        <f t="shared" si="3"/>
        <v>#DIV/0!</v>
      </c>
      <c r="P47" s="35" t="e">
        <f t="shared" si="4"/>
        <v>#DIV/0!</v>
      </c>
      <c r="Q47" s="36" t="e">
        <f>IF(P47&lt;&gt;"",VLOOKUP(P47,Expectations!$A$2:$B$25,2,TRUE),"")</f>
        <v>#DIV/0!</v>
      </c>
      <c r="R47" s="37" t="e">
        <f>IF(P47&lt;&gt;"",VLOOKUP(P47,Expectations!$A$2:$C$25,3,TRUE),"")</f>
        <v>#DIV/0!</v>
      </c>
      <c r="S47" s="17" t="str">
        <f>IF(H47&gt;0,VLOOKUP(H47,Reading!$A$3:$B$61,2,FALSE),"")</f>
        <v/>
      </c>
      <c r="T47" s="38" t="str">
        <f>IF(J47&gt;0,VLOOKUP(J47,'TA scores'!$A$2:$B$16,2,FALSE),"")</f>
        <v/>
      </c>
      <c r="U47" s="16" t="str">
        <f>IF(I47&gt;0,VLOOKUP(I47,Maths!$A$3:$B$121,2,FALSE),"")</f>
        <v/>
      </c>
      <c r="V47" s="16" t="str">
        <f>IF(K47&gt;0,VLOOKUP(K47,GPS!$A$3:$B$121,2,FALSE),"")</f>
        <v/>
      </c>
      <c r="W47" s="39" t="e">
        <f>IF(R47&lt;&gt;"",VLOOKUP(R47,Expectations!$C$2:$F$25,2,FALSE),"")</f>
        <v>#DIV/0!</v>
      </c>
      <c r="X47" s="39" t="e">
        <f>IF(R47&lt;&gt;"",VLOOKUP(R47,Expectations!$C$2:$F$25,3,FALSE),"")</f>
        <v>#DIV/0!</v>
      </c>
      <c r="Y47" s="39" t="e">
        <f>IF(R47&lt;&gt;"",VLOOKUP(R47,Expectations!$C$2:$F$25,4,FALSE),"")</f>
        <v>#DIV/0!</v>
      </c>
      <c r="Z47" s="5" t="str">
        <f t="shared" si="6"/>
        <v/>
      </c>
      <c r="AA47" s="5" t="str">
        <f t="shared" si="7"/>
        <v/>
      </c>
      <c r="AB47" s="5" t="str">
        <f t="shared" si="8"/>
        <v/>
      </c>
    </row>
    <row r="48" spans="1:28" x14ac:dyDescent="0.35">
      <c r="A48" s="20"/>
      <c r="B48" s="19"/>
      <c r="C48" s="19"/>
      <c r="D48" s="19"/>
      <c r="E48" s="18"/>
      <c r="F48" s="19"/>
      <c r="G48" s="19"/>
      <c r="H48" s="18"/>
      <c r="I48" s="19"/>
      <c r="J48" s="19"/>
      <c r="K48" s="19"/>
      <c r="L48" s="34" t="str">
        <f>IF(E48&lt;&gt;0,VLOOKUP(E48,'Prior Attainment'!$A$3:$B$23,2,FALSE),"")</f>
        <v/>
      </c>
      <c r="M48" s="34" t="str">
        <f>IF(F48&lt;&gt;0,VLOOKUP(F48,'Prior Attainment'!$A$3:$B$23,2,FALSE),"")</f>
        <v/>
      </c>
      <c r="N48" s="34" t="str">
        <f>IF(G48&lt;&gt;0,VLOOKUP(G48,'Prior Attainment'!$A$3:$B$23,2,FALSE),"")</f>
        <v/>
      </c>
      <c r="O48" s="35" t="e">
        <f t="shared" si="3"/>
        <v>#DIV/0!</v>
      </c>
      <c r="P48" s="35" t="e">
        <f t="shared" si="4"/>
        <v>#DIV/0!</v>
      </c>
      <c r="Q48" s="36" t="e">
        <f>IF(P48&lt;&gt;"",VLOOKUP(P48,Expectations!$A$2:$B$25,2,TRUE),"")</f>
        <v>#DIV/0!</v>
      </c>
      <c r="R48" s="37" t="e">
        <f>IF(P48&lt;&gt;"",VLOOKUP(P48,Expectations!$A$2:$C$25,3,TRUE),"")</f>
        <v>#DIV/0!</v>
      </c>
      <c r="S48" s="17" t="str">
        <f>IF(H48&gt;0,VLOOKUP(H48,Reading!$A$3:$B$61,2,FALSE),"")</f>
        <v/>
      </c>
      <c r="T48" s="38" t="str">
        <f>IF(J48&gt;0,VLOOKUP(J48,'TA scores'!$A$2:$B$16,2,FALSE),"")</f>
        <v/>
      </c>
      <c r="U48" s="16" t="str">
        <f>IF(I48&gt;0,VLOOKUP(I48,Maths!$A$3:$B$121,2,FALSE),"")</f>
        <v/>
      </c>
      <c r="V48" s="16" t="str">
        <f>IF(K48&gt;0,VLOOKUP(K48,GPS!$A$3:$B$121,2,FALSE),"")</f>
        <v/>
      </c>
      <c r="W48" s="39" t="e">
        <f>IF(R48&lt;&gt;"",VLOOKUP(R48,Expectations!$C$2:$F$25,2,FALSE),"")</f>
        <v>#DIV/0!</v>
      </c>
      <c r="X48" s="39" t="e">
        <f>IF(R48&lt;&gt;"",VLOOKUP(R48,Expectations!$C$2:$F$25,3,FALSE),"")</f>
        <v>#DIV/0!</v>
      </c>
      <c r="Y48" s="39" t="e">
        <f>IF(R48&lt;&gt;"",VLOOKUP(R48,Expectations!$C$2:$F$25,4,FALSE),"")</f>
        <v>#DIV/0!</v>
      </c>
      <c r="Z48" s="5" t="str">
        <f t="shared" si="6"/>
        <v/>
      </c>
      <c r="AA48" s="5" t="str">
        <f t="shared" si="7"/>
        <v/>
      </c>
      <c r="AB48" s="5" t="str">
        <f t="shared" si="8"/>
        <v/>
      </c>
    </row>
    <row r="49" spans="1:28" x14ac:dyDescent="0.35">
      <c r="A49" s="20"/>
      <c r="B49" s="19"/>
      <c r="C49" s="19"/>
      <c r="D49" s="19"/>
      <c r="E49" s="18"/>
      <c r="F49" s="19"/>
      <c r="G49" s="19"/>
      <c r="H49" s="18"/>
      <c r="I49" s="19"/>
      <c r="J49" s="19"/>
      <c r="K49" s="19"/>
      <c r="L49" s="34" t="str">
        <f>IF(E49&lt;&gt;0,VLOOKUP(E49,'Prior Attainment'!$A$3:$B$23,2,FALSE),"")</f>
        <v/>
      </c>
      <c r="M49" s="34" t="str">
        <f>IF(F49&lt;&gt;0,VLOOKUP(F49,'Prior Attainment'!$A$3:$B$23,2,FALSE),"")</f>
        <v/>
      </c>
      <c r="N49" s="34" t="str">
        <f>IF(G49&lt;&gt;0,VLOOKUP(G49,'Prior Attainment'!$A$3:$B$23,2,FALSE),"")</f>
        <v/>
      </c>
      <c r="O49" s="35" t="e">
        <f t="shared" si="3"/>
        <v>#DIV/0!</v>
      </c>
      <c r="P49" s="35" t="e">
        <f t="shared" si="4"/>
        <v>#DIV/0!</v>
      </c>
      <c r="Q49" s="36" t="e">
        <f>IF(P49&lt;&gt;"",VLOOKUP(P49,Expectations!$A$2:$B$25,2,TRUE),"")</f>
        <v>#DIV/0!</v>
      </c>
      <c r="R49" s="37" t="e">
        <f>IF(P49&lt;&gt;"",VLOOKUP(P49,Expectations!$A$2:$C$25,3,TRUE),"")</f>
        <v>#DIV/0!</v>
      </c>
      <c r="S49" s="17" t="str">
        <f>IF(H49&gt;0,VLOOKUP(H49,Reading!$A$3:$B$61,2,FALSE),"")</f>
        <v/>
      </c>
      <c r="T49" s="38" t="str">
        <f>IF(J49&gt;0,VLOOKUP(J49,'TA scores'!$A$2:$B$16,2,FALSE),"")</f>
        <v/>
      </c>
      <c r="U49" s="16" t="str">
        <f>IF(I49&gt;0,VLOOKUP(I49,Maths!$A$3:$B$121,2,FALSE),"")</f>
        <v/>
      </c>
      <c r="V49" s="16" t="str">
        <f>IF(K49&gt;0,VLOOKUP(K49,GPS!$A$3:$B$121,2,FALSE),"")</f>
        <v/>
      </c>
      <c r="W49" s="39" t="e">
        <f>IF(R49&lt;&gt;"",VLOOKUP(R49,Expectations!$C$2:$F$25,2,FALSE),"")</f>
        <v>#DIV/0!</v>
      </c>
      <c r="X49" s="39" t="e">
        <f>IF(R49&lt;&gt;"",VLOOKUP(R49,Expectations!$C$2:$F$25,3,FALSE),"")</f>
        <v>#DIV/0!</v>
      </c>
      <c r="Y49" s="39" t="e">
        <f>IF(R49&lt;&gt;"",VLOOKUP(R49,Expectations!$C$2:$F$25,4,FALSE),"")</f>
        <v>#DIV/0!</v>
      </c>
      <c r="Z49" s="5" t="str">
        <f t="shared" si="6"/>
        <v/>
      </c>
      <c r="AA49" s="5" t="str">
        <f t="shared" si="7"/>
        <v/>
      </c>
      <c r="AB49" s="5" t="str">
        <f t="shared" si="8"/>
        <v/>
      </c>
    </row>
    <row r="50" spans="1:28" x14ac:dyDescent="0.35">
      <c r="A50" s="20"/>
      <c r="B50" s="19"/>
      <c r="C50" s="19"/>
      <c r="D50" s="19"/>
      <c r="E50" s="18"/>
      <c r="F50" s="19"/>
      <c r="G50" s="19"/>
      <c r="H50" s="18"/>
      <c r="I50" s="19"/>
      <c r="J50" s="19"/>
      <c r="K50" s="19"/>
      <c r="L50" s="34" t="str">
        <f>IF(E50&lt;&gt;0,VLOOKUP(E50,'Prior Attainment'!$A$3:$B$23,2,FALSE),"")</f>
        <v/>
      </c>
      <c r="M50" s="34" t="str">
        <f>IF(F50&lt;&gt;0,VLOOKUP(F50,'Prior Attainment'!$A$3:$B$23,2,FALSE),"")</f>
        <v/>
      </c>
      <c r="N50" s="34" t="str">
        <f>IF(G50&lt;&gt;0,VLOOKUP(G50,'Prior Attainment'!$A$3:$B$23,2,FALSE),"")</f>
        <v/>
      </c>
      <c r="O50" s="35" t="e">
        <f t="shared" si="3"/>
        <v>#DIV/0!</v>
      </c>
      <c r="P50" s="35" t="e">
        <f t="shared" si="4"/>
        <v>#DIV/0!</v>
      </c>
      <c r="Q50" s="36" t="e">
        <f>IF(P50&lt;&gt;"",VLOOKUP(P50,Expectations!$A$2:$B$25,2,TRUE),"")</f>
        <v>#DIV/0!</v>
      </c>
      <c r="R50" s="37" t="e">
        <f>IF(P50&lt;&gt;"",VLOOKUP(P50,Expectations!$A$2:$C$25,3,TRUE),"")</f>
        <v>#DIV/0!</v>
      </c>
      <c r="S50" s="17" t="str">
        <f>IF(H50&gt;0,VLOOKUP(H50,Reading!$A$3:$B$61,2,FALSE),"")</f>
        <v/>
      </c>
      <c r="T50" s="38" t="str">
        <f>IF(J50&gt;0,VLOOKUP(J50,'TA scores'!$A$2:$B$16,2,FALSE),"")</f>
        <v/>
      </c>
      <c r="U50" s="16" t="str">
        <f>IF(I50&gt;0,VLOOKUP(I50,Maths!$A$3:$B$121,2,FALSE),"")</f>
        <v/>
      </c>
      <c r="V50" s="16" t="str">
        <f>IF(K50&gt;0,VLOOKUP(K50,GPS!$A$3:$B$121,2,FALSE),"")</f>
        <v/>
      </c>
      <c r="W50" s="39" t="e">
        <f>IF(R50&lt;&gt;"",VLOOKUP(R50,Expectations!$C$2:$F$25,2,FALSE),"")</f>
        <v>#DIV/0!</v>
      </c>
      <c r="X50" s="39" t="e">
        <f>IF(R50&lt;&gt;"",VLOOKUP(R50,Expectations!$C$2:$F$25,3,FALSE),"")</f>
        <v>#DIV/0!</v>
      </c>
      <c r="Y50" s="39" t="e">
        <f>IF(R50&lt;&gt;"",VLOOKUP(R50,Expectations!$C$2:$F$25,4,FALSE),"")</f>
        <v>#DIV/0!</v>
      </c>
      <c r="Z50" s="5" t="str">
        <f t="shared" si="6"/>
        <v/>
      </c>
      <c r="AA50" s="5" t="str">
        <f t="shared" si="7"/>
        <v/>
      </c>
      <c r="AB50" s="5" t="str">
        <f t="shared" si="8"/>
        <v/>
      </c>
    </row>
    <row r="51" spans="1:28" x14ac:dyDescent="0.35">
      <c r="A51" s="20"/>
      <c r="B51" s="19"/>
      <c r="C51" s="19"/>
      <c r="D51" s="19"/>
      <c r="E51" s="18"/>
      <c r="F51" s="19"/>
      <c r="G51" s="19"/>
      <c r="H51" s="18"/>
      <c r="I51" s="19"/>
      <c r="J51" s="19"/>
      <c r="K51" s="19"/>
      <c r="L51" s="34" t="str">
        <f>IF(E51&lt;&gt;0,VLOOKUP(E51,'Prior Attainment'!$A$3:$B$23,2,FALSE),"")</f>
        <v/>
      </c>
      <c r="M51" s="34" t="str">
        <f>IF(F51&lt;&gt;0,VLOOKUP(F51,'Prior Attainment'!$A$3:$B$23,2,FALSE),"")</f>
        <v/>
      </c>
      <c r="N51" s="34" t="str">
        <f>IF(G51&lt;&gt;0,VLOOKUP(G51,'Prior Attainment'!$A$3:$B$23,2,FALSE),"")</f>
        <v/>
      </c>
      <c r="O51" s="35" t="e">
        <f t="shared" si="3"/>
        <v>#DIV/0!</v>
      </c>
      <c r="P51" s="35" t="e">
        <f t="shared" si="4"/>
        <v>#DIV/0!</v>
      </c>
      <c r="Q51" s="36" t="e">
        <f>IF(P51&lt;&gt;"",VLOOKUP(P51,Expectations!$A$2:$B$25,2,TRUE),"")</f>
        <v>#DIV/0!</v>
      </c>
      <c r="R51" s="37" t="e">
        <f>IF(P51&lt;&gt;"",VLOOKUP(P51,Expectations!$A$2:$C$25,3,TRUE),"")</f>
        <v>#DIV/0!</v>
      </c>
      <c r="S51" s="17" t="str">
        <f>IF(H51&gt;0,VLOOKUP(H51,Reading!$A$3:$B$61,2,FALSE),"")</f>
        <v/>
      </c>
      <c r="T51" s="38" t="str">
        <f>IF(J51&gt;0,VLOOKUP(J51,'TA scores'!$A$2:$B$16,2,FALSE),"")</f>
        <v/>
      </c>
      <c r="U51" s="16" t="str">
        <f>IF(I51&gt;0,VLOOKUP(I51,Maths!$A$3:$B$121,2,FALSE),"")</f>
        <v/>
      </c>
      <c r="V51" s="16" t="str">
        <f>IF(K51&gt;0,VLOOKUP(K51,GPS!$A$3:$B$121,2,FALSE),"")</f>
        <v/>
      </c>
      <c r="W51" s="39" t="e">
        <f>IF(R51&lt;&gt;"",VLOOKUP(R51,Expectations!$C$2:$F$25,2,FALSE),"")</f>
        <v>#DIV/0!</v>
      </c>
      <c r="X51" s="39" t="e">
        <f>IF(R51&lt;&gt;"",VLOOKUP(R51,Expectations!$C$2:$F$25,3,FALSE),"")</f>
        <v>#DIV/0!</v>
      </c>
      <c r="Y51" s="39" t="e">
        <f>IF(R51&lt;&gt;"",VLOOKUP(R51,Expectations!$C$2:$F$25,4,FALSE),"")</f>
        <v>#DIV/0!</v>
      </c>
      <c r="Z51" s="5" t="str">
        <f t="shared" si="6"/>
        <v/>
      </c>
      <c r="AA51" s="5" t="str">
        <f t="shared" si="7"/>
        <v/>
      </c>
      <c r="AB51" s="5" t="str">
        <f t="shared" si="8"/>
        <v/>
      </c>
    </row>
    <row r="52" spans="1:28" x14ac:dyDescent="0.35">
      <c r="A52" s="20"/>
      <c r="B52" s="19"/>
      <c r="C52" s="19"/>
      <c r="D52" s="19"/>
      <c r="E52" s="18"/>
      <c r="F52" s="19"/>
      <c r="G52" s="19"/>
      <c r="H52" s="18"/>
      <c r="I52" s="19"/>
      <c r="J52" s="19"/>
      <c r="K52" s="19"/>
      <c r="L52" s="34" t="str">
        <f>IF(E52&lt;&gt;0,VLOOKUP(E52,'Prior Attainment'!$A$3:$B$23,2,FALSE),"")</f>
        <v/>
      </c>
      <c r="M52" s="34" t="str">
        <f>IF(F52&lt;&gt;0,VLOOKUP(F52,'Prior Attainment'!$A$3:$B$23,2,FALSE),"")</f>
        <v/>
      </c>
      <c r="N52" s="34" t="str">
        <f>IF(G52&lt;&gt;0,VLOOKUP(G52,'Prior Attainment'!$A$3:$B$23,2,FALSE),"")</f>
        <v/>
      </c>
      <c r="O52" s="35" t="e">
        <f t="shared" si="3"/>
        <v>#DIV/0!</v>
      </c>
      <c r="P52" s="35" t="e">
        <f t="shared" si="4"/>
        <v>#DIV/0!</v>
      </c>
      <c r="Q52" s="36" t="e">
        <f>IF(P52&lt;&gt;"",VLOOKUP(P52,Expectations!$A$2:$B$25,2,TRUE),"")</f>
        <v>#DIV/0!</v>
      </c>
      <c r="R52" s="37" t="e">
        <f>IF(P52&lt;&gt;"",VLOOKUP(P52,Expectations!$A$2:$C$25,3,TRUE),"")</f>
        <v>#DIV/0!</v>
      </c>
      <c r="S52" s="17" t="str">
        <f>IF(H52&gt;0,VLOOKUP(H52,Reading!$A$3:$B$61,2,FALSE),"")</f>
        <v/>
      </c>
      <c r="T52" s="38" t="str">
        <f>IF(J52&gt;0,VLOOKUP(J52,'TA scores'!$A$2:$B$16,2,FALSE),"")</f>
        <v/>
      </c>
      <c r="U52" s="16" t="str">
        <f>IF(I52&gt;0,VLOOKUP(I52,Maths!$A$3:$B$121,2,FALSE),"")</f>
        <v/>
      </c>
      <c r="V52" s="16" t="str">
        <f>IF(K52&gt;0,VLOOKUP(K52,GPS!$A$3:$B$121,2,FALSE),"")</f>
        <v/>
      </c>
      <c r="W52" s="39" t="e">
        <f>IF(R52&lt;&gt;"",VLOOKUP(R52,Expectations!$C$2:$F$25,2,FALSE),"")</f>
        <v>#DIV/0!</v>
      </c>
      <c r="X52" s="39" t="e">
        <f>IF(R52&lt;&gt;"",VLOOKUP(R52,Expectations!$C$2:$F$25,3,FALSE),"")</f>
        <v>#DIV/0!</v>
      </c>
      <c r="Y52" s="39" t="e">
        <f>IF(R52&lt;&gt;"",VLOOKUP(R52,Expectations!$C$2:$F$25,4,FALSE),"")</f>
        <v>#DIV/0!</v>
      </c>
      <c r="Z52" s="5" t="str">
        <f t="shared" si="6"/>
        <v/>
      </c>
      <c r="AA52" s="5" t="str">
        <f t="shared" si="7"/>
        <v/>
      </c>
      <c r="AB52" s="5" t="str">
        <f t="shared" si="8"/>
        <v/>
      </c>
    </row>
    <row r="53" spans="1:28" x14ac:dyDescent="0.35">
      <c r="A53" s="20"/>
      <c r="B53" s="19"/>
      <c r="C53" s="19"/>
      <c r="D53" s="19"/>
      <c r="E53" s="18"/>
      <c r="F53" s="19"/>
      <c r="G53" s="19"/>
      <c r="H53" s="18"/>
      <c r="I53" s="19"/>
      <c r="J53" s="19"/>
      <c r="K53" s="19"/>
      <c r="L53" s="34" t="str">
        <f>IF(E53&lt;&gt;0,VLOOKUP(E53,'Prior Attainment'!$A$3:$B$23,2,FALSE),"")</f>
        <v/>
      </c>
      <c r="M53" s="34" t="str">
        <f>IF(F53&lt;&gt;0,VLOOKUP(F53,'Prior Attainment'!$A$3:$B$23,2,FALSE),"")</f>
        <v/>
      </c>
      <c r="N53" s="34" t="str">
        <f>IF(G53&lt;&gt;0,VLOOKUP(G53,'Prior Attainment'!$A$3:$B$23,2,FALSE),"")</f>
        <v/>
      </c>
      <c r="O53" s="35" t="e">
        <f t="shared" si="3"/>
        <v>#DIV/0!</v>
      </c>
      <c r="P53" s="35" t="e">
        <f t="shared" si="4"/>
        <v>#DIV/0!</v>
      </c>
      <c r="Q53" s="36" t="e">
        <f>IF(P53&lt;&gt;"",VLOOKUP(P53,Expectations!$A$2:$B$25,2,TRUE),"")</f>
        <v>#DIV/0!</v>
      </c>
      <c r="R53" s="37" t="e">
        <f>IF(P53&lt;&gt;"",VLOOKUP(P53,Expectations!$A$2:$C$25,3,TRUE),"")</f>
        <v>#DIV/0!</v>
      </c>
      <c r="S53" s="17" t="str">
        <f>IF(H53&gt;0,VLOOKUP(H53,Reading!$A$3:$B$61,2,FALSE),"")</f>
        <v/>
      </c>
      <c r="T53" s="38" t="str">
        <f>IF(J53&gt;0,VLOOKUP(J53,'TA scores'!$A$2:$B$16,2,FALSE),"")</f>
        <v/>
      </c>
      <c r="U53" s="16" t="str">
        <f>IF(I53&gt;0,VLOOKUP(I53,Maths!$A$3:$B$121,2,FALSE),"")</f>
        <v/>
      </c>
      <c r="V53" s="16" t="str">
        <f>IF(K53&gt;0,VLOOKUP(K53,GPS!$A$3:$B$121,2,FALSE),"")</f>
        <v/>
      </c>
      <c r="W53" s="39" t="e">
        <f>IF(R53&lt;&gt;"",VLOOKUP(R53,Expectations!$C$2:$F$25,2,FALSE),"")</f>
        <v>#DIV/0!</v>
      </c>
      <c r="X53" s="39" t="e">
        <f>IF(R53&lt;&gt;"",VLOOKUP(R53,Expectations!$C$2:$F$25,3,FALSE),"")</f>
        <v>#DIV/0!</v>
      </c>
      <c r="Y53" s="39" t="e">
        <f>IF(R53&lt;&gt;"",VLOOKUP(R53,Expectations!$C$2:$F$25,4,FALSE),"")</f>
        <v>#DIV/0!</v>
      </c>
      <c r="Z53" s="5" t="str">
        <f t="shared" si="6"/>
        <v/>
      </c>
      <c r="AA53" s="5" t="str">
        <f t="shared" si="7"/>
        <v/>
      </c>
      <c r="AB53" s="5" t="str">
        <f t="shared" si="8"/>
        <v/>
      </c>
    </row>
    <row r="54" spans="1:28" x14ac:dyDescent="0.35">
      <c r="A54" s="20"/>
      <c r="B54" s="19"/>
      <c r="C54" s="19"/>
      <c r="D54" s="19"/>
      <c r="E54" s="18"/>
      <c r="F54" s="19"/>
      <c r="G54" s="19"/>
      <c r="H54" s="18"/>
      <c r="I54" s="19"/>
      <c r="J54" s="19"/>
      <c r="K54" s="19"/>
      <c r="L54" s="34" t="str">
        <f>IF(E54&lt;&gt;0,VLOOKUP(E54,'Prior Attainment'!$A$3:$B$23,2,FALSE),"")</f>
        <v/>
      </c>
      <c r="M54" s="34" t="str">
        <f>IF(F54&lt;&gt;0,VLOOKUP(F54,'Prior Attainment'!$A$3:$B$23,2,FALSE),"")</f>
        <v/>
      </c>
      <c r="N54" s="34" t="str">
        <f>IF(G54&lt;&gt;0,VLOOKUP(G54,'Prior Attainment'!$A$3:$B$23,2,FALSE),"")</f>
        <v/>
      </c>
      <c r="O54" s="35" t="e">
        <f t="shared" si="3"/>
        <v>#DIV/0!</v>
      </c>
      <c r="P54" s="35" t="e">
        <f t="shared" si="4"/>
        <v>#DIV/0!</v>
      </c>
      <c r="Q54" s="36" t="e">
        <f>IF(P54&lt;&gt;"",VLOOKUP(P54,Expectations!$A$2:$B$25,2,TRUE),"")</f>
        <v>#DIV/0!</v>
      </c>
      <c r="R54" s="37" t="e">
        <f>IF(P54&lt;&gt;"",VLOOKUP(P54,Expectations!$A$2:$C$25,3,TRUE),"")</f>
        <v>#DIV/0!</v>
      </c>
      <c r="S54" s="17" t="str">
        <f>IF(H54&gt;0,VLOOKUP(H54,Reading!$A$3:$B$61,2,FALSE),"")</f>
        <v/>
      </c>
      <c r="T54" s="38" t="str">
        <f>IF(J54&gt;0,VLOOKUP(J54,'TA scores'!$A$2:$B$16,2,FALSE),"")</f>
        <v/>
      </c>
      <c r="U54" s="16" t="str">
        <f>IF(I54&gt;0,VLOOKUP(I54,Maths!$A$3:$B$121,2,FALSE),"")</f>
        <v/>
      </c>
      <c r="V54" s="16" t="str">
        <f>IF(K54&gt;0,VLOOKUP(K54,GPS!$A$3:$B$121,2,FALSE),"")</f>
        <v/>
      </c>
      <c r="W54" s="39" t="e">
        <f>IF(R54&lt;&gt;"",VLOOKUP(R54,Expectations!$C$2:$F$25,2,FALSE),"")</f>
        <v>#DIV/0!</v>
      </c>
      <c r="X54" s="39" t="e">
        <f>IF(R54&lt;&gt;"",VLOOKUP(R54,Expectations!$C$2:$F$25,3,FALSE),"")</f>
        <v>#DIV/0!</v>
      </c>
      <c r="Y54" s="39" t="e">
        <f>IF(R54&lt;&gt;"",VLOOKUP(R54,Expectations!$C$2:$F$25,4,FALSE),"")</f>
        <v>#DIV/0!</v>
      </c>
      <c r="Z54" s="5" t="str">
        <f t="shared" si="6"/>
        <v/>
      </c>
      <c r="AA54" s="5" t="str">
        <f t="shared" si="7"/>
        <v/>
      </c>
      <c r="AB54" s="5" t="str">
        <f t="shared" si="8"/>
        <v/>
      </c>
    </row>
    <row r="55" spans="1:28" x14ac:dyDescent="0.35">
      <c r="A55" s="20"/>
      <c r="B55" s="19"/>
      <c r="C55" s="19"/>
      <c r="D55" s="19"/>
      <c r="E55" s="18"/>
      <c r="F55" s="19"/>
      <c r="G55" s="19"/>
      <c r="H55" s="18"/>
      <c r="I55" s="19"/>
      <c r="J55" s="19"/>
      <c r="K55" s="19"/>
      <c r="L55" s="34" t="str">
        <f>IF(E55&lt;&gt;0,VLOOKUP(E55,'Prior Attainment'!$A$3:$B$23,2,FALSE),"")</f>
        <v/>
      </c>
      <c r="M55" s="34" t="str">
        <f>IF(F55&lt;&gt;0,VLOOKUP(F55,'Prior Attainment'!$A$3:$B$23,2,FALSE),"")</f>
        <v/>
      </c>
      <c r="N55" s="34" t="str">
        <f>IF(G55&lt;&gt;0,VLOOKUP(G55,'Prior Attainment'!$A$3:$B$23,2,FALSE),"")</f>
        <v/>
      </c>
      <c r="O55" s="35" t="e">
        <f t="shared" si="3"/>
        <v>#DIV/0!</v>
      </c>
      <c r="P55" s="35" t="e">
        <f t="shared" si="4"/>
        <v>#DIV/0!</v>
      </c>
      <c r="Q55" s="36" t="e">
        <f>IF(P55&lt;&gt;"",VLOOKUP(P55,Expectations!$A$2:$B$25,2,TRUE),"")</f>
        <v>#DIV/0!</v>
      </c>
      <c r="R55" s="37" t="e">
        <f>IF(P55&lt;&gt;"",VLOOKUP(P55,Expectations!$A$2:$C$25,3,TRUE),"")</f>
        <v>#DIV/0!</v>
      </c>
      <c r="S55" s="17" t="str">
        <f>IF(H55&gt;0,VLOOKUP(H55,Reading!$A$3:$B$61,2,FALSE),"")</f>
        <v/>
      </c>
      <c r="T55" s="38" t="str">
        <f>IF(J55&gt;0,VLOOKUP(J55,'TA scores'!$A$2:$B$16,2,FALSE),"")</f>
        <v/>
      </c>
      <c r="U55" s="16" t="str">
        <f>IF(I55&gt;0,VLOOKUP(I55,Maths!$A$3:$B$121,2,FALSE),"")</f>
        <v/>
      </c>
      <c r="V55" s="16" t="str">
        <f>IF(K55&gt;0,VLOOKUP(K55,GPS!$A$3:$B$121,2,FALSE),"")</f>
        <v/>
      </c>
      <c r="W55" s="39" t="e">
        <f>IF(R55&lt;&gt;"",VLOOKUP(R55,Expectations!$C$2:$F$25,2,FALSE),"")</f>
        <v>#DIV/0!</v>
      </c>
      <c r="X55" s="39" t="e">
        <f>IF(R55&lt;&gt;"",VLOOKUP(R55,Expectations!$C$2:$F$25,3,FALSE),"")</f>
        <v>#DIV/0!</v>
      </c>
      <c r="Y55" s="39" t="e">
        <f>IF(R55&lt;&gt;"",VLOOKUP(R55,Expectations!$C$2:$F$25,4,FALSE),"")</f>
        <v>#DIV/0!</v>
      </c>
      <c r="Z55" s="5" t="str">
        <f t="shared" si="6"/>
        <v/>
      </c>
      <c r="AA55" s="5" t="str">
        <f t="shared" si="7"/>
        <v/>
      </c>
      <c r="AB55" s="5" t="str">
        <f t="shared" si="8"/>
        <v/>
      </c>
    </row>
    <row r="56" spans="1:28" x14ac:dyDescent="0.35">
      <c r="A56" s="20"/>
      <c r="B56" s="19"/>
      <c r="C56" s="19"/>
      <c r="D56" s="19"/>
      <c r="E56" s="18"/>
      <c r="F56" s="19"/>
      <c r="G56" s="19"/>
      <c r="H56" s="18"/>
      <c r="I56" s="19"/>
      <c r="J56" s="19"/>
      <c r="K56" s="19"/>
      <c r="L56" s="34" t="str">
        <f>IF(E56&lt;&gt;0,VLOOKUP(E56,'Prior Attainment'!$A$3:$B$23,2,FALSE),"")</f>
        <v/>
      </c>
      <c r="M56" s="34" t="str">
        <f>IF(F56&lt;&gt;0,VLOOKUP(F56,'Prior Attainment'!$A$3:$B$23,2,FALSE),"")</f>
        <v/>
      </c>
      <c r="N56" s="34" t="str">
        <f>IF(G56&lt;&gt;0,VLOOKUP(G56,'Prior Attainment'!$A$3:$B$23,2,FALSE),"")</f>
        <v/>
      </c>
      <c r="O56" s="35" t="e">
        <f t="shared" si="3"/>
        <v>#DIV/0!</v>
      </c>
      <c r="P56" s="35" t="e">
        <f t="shared" si="4"/>
        <v>#DIV/0!</v>
      </c>
      <c r="Q56" s="36" t="e">
        <f>IF(P56&lt;&gt;"",VLOOKUP(P56,Expectations!$A$2:$B$25,2,TRUE),"")</f>
        <v>#DIV/0!</v>
      </c>
      <c r="R56" s="37" t="e">
        <f>IF(P56&lt;&gt;"",VLOOKUP(P56,Expectations!$A$2:$C$25,3,TRUE),"")</f>
        <v>#DIV/0!</v>
      </c>
      <c r="S56" s="17" t="str">
        <f>IF(H56&gt;0,VLOOKUP(H56,Reading!$A$3:$B$61,2,FALSE),"")</f>
        <v/>
      </c>
      <c r="T56" s="38" t="str">
        <f>IF(J56&gt;0,VLOOKUP(J56,'TA scores'!$A$2:$B$16,2,FALSE),"")</f>
        <v/>
      </c>
      <c r="U56" s="16" t="str">
        <f>IF(I56&gt;0,VLOOKUP(I56,Maths!$A$3:$B$121,2,FALSE),"")</f>
        <v/>
      </c>
      <c r="V56" s="16" t="str">
        <f>IF(K56&gt;0,VLOOKUP(K56,GPS!$A$3:$B$121,2,FALSE),"")</f>
        <v/>
      </c>
      <c r="W56" s="39" t="e">
        <f>IF(R56&lt;&gt;"",VLOOKUP(R56,Expectations!$C$2:$F$25,2,FALSE),"")</f>
        <v>#DIV/0!</v>
      </c>
      <c r="X56" s="39" t="e">
        <f>IF(R56&lt;&gt;"",VLOOKUP(R56,Expectations!$C$2:$F$25,3,FALSE),"")</f>
        <v>#DIV/0!</v>
      </c>
      <c r="Y56" s="39" t="e">
        <f>IF(R56&lt;&gt;"",VLOOKUP(R56,Expectations!$C$2:$F$25,4,FALSE),"")</f>
        <v>#DIV/0!</v>
      </c>
      <c r="Z56" s="5" t="str">
        <f t="shared" si="6"/>
        <v/>
      </c>
      <c r="AA56" s="5" t="str">
        <f t="shared" si="7"/>
        <v/>
      </c>
      <c r="AB56" s="5" t="str">
        <f t="shared" si="8"/>
        <v/>
      </c>
    </row>
    <row r="57" spans="1:28" x14ac:dyDescent="0.35">
      <c r="A57" s="20"/>
      <c r="B57" s="19"/>
      <c r="C57" s="19"/>
      <c r="D57" s="19"/>
      <c r="E57" s="18"/>
      <c r="F57" s="19"/>
      <c r="G57" s="19"/>
      <c r="H57" s="18"/>
      <c r="I57" s="19"/>
      <c r="J57" s="19"/>
      <c r="K57" s="19"/>
      <c r="L57" s="34" t="str">
        <f>IF(E57&lt;&gt;0,VLOOKUP(E57,'Prior Attainment'!$A$3:$B$23,2,FALSE),"")</f>
        <v/>
      </c>
      <c r="M57" s="34" t="str">
        <f>IF(F57&lt;&gt;0,VLOOKUP(F57,'Prior Attainment'!$A$3:$B$23,2,FALSE),"")</f>
        <v/>
      </c>
      <c r="N57" s="34" t="str">
        <f>IF(G57&lt;&gt;0,VLOOKUP(G57,'Prior Attainment'!$A$3:$B$23,2,FALSE),"")</f>
        <v/>
      </c>
      <c r="O57" s="35" t="e">
        <f t="shared" si="3"/>
        <v>#DIV/0!</v>
      </c>
      <c r="P57" s="35" t="e">
        <f t="shared" si="4"/>
        <v>#DIV/0!</v>
      </c>
      <c r="Q57" s="36" t="e">
        <f>IF(P57&lt;&gt;"",VLOOKUP(P57,Expectations!$A$2:$B$25,2,TRUE),"")</f>
        <v>#DIV/0!</v>
      </c>
      <c r="R57" s="37" t="e">
        <f>IF(P57&lt;&gt;"",VLOOKUP(P57,Expectations!$A$2:$C$25,3,TRUE),"")</f>
        <v>#DIV/0!</v>
      </c>
      <c r="S57" s="17" t="str">
        <f>IF(H57&gt;0,VLOOKUP(H57,Reading!$A$3:$B$61,2,FALSE),"")</f>
        <v/>
      </c>
      <c r="T57" s="38" t="str">
        <f>IF(J57&gt;0,VLOOKUP(J57,'TA scores'!$A$2:$B$16,2,FALSE),"")</f>
        <v/>
      </c>
      <c r="U57" s="16" t="str">
        <f>IF(I57&gt;0,VLOOKUP(I57,Maths!$A$3:$B$121,2,FALSE),"")</f>
        <v/>
      </c>
      <c r="V57" s="16" t="str">
        <f>IF(K57&gt;0,VLOOKUP(K57,GPS!$A$3:$B$121,2,FALSE),"")</f>
        <v/>
      </c>
      <c r="W57" s="39" t="e">
        <f>IF(R57&lt;&gt;"",VLOOKUP(R57,Expectations!$C$2:$F$25,2,FALSE),"")</f>
        <v>#DIV/0!</v>
      </c>
      <c r="X57" s="39" t="e">
        <f>IF(R57&lt;&gt;"",VLOOKUP(R57,Expectations!$C$2:$F$25,3,FALSE),"")</f>
        <v>#DIV/0!</v>
      </c>
      <c r="Y57" s="39" t="e">
        <f>IF(R57&lt;&gt;"",VLOOKUP(R57,Expectations!$C$2:$F$25,4,FALSE),"")</f>
        <v>#DIV/0!</v>
      </c>
      <c r="Z57" s="5" t="str">
        <f t="shared" si="6"/>
        <v/>
      </c>
      <c r="AA57" s="5" t="str">
        <f t="shared" si="7"/>
        <v/>
      </c>
      <c r="AB57" s="5" t="str">
        <f t="shared" si="8"/>
        <v/>
      </c>
    </row>
    <row r="58" spans="1:28" x14ac:dyDescent="0.35">
      <c r="A58" s="20"/>
      <c r="B58" s="19"/>
      <c r="C58" s="19"/>
      <c r="D58" s="19"/>
      <c r="E58" s="18"/>
      <c r="F58" s="19"/>
      <c r="G58" s="19"/>
      <c r="H58" s="18"/>
      <c r="I58" s="19"/>
      <c r="J58" s="19"/>
      <c r="K58" s="19"/>
      <c r="L58" s="34" t="str">
        <f>IF(E58&lt;&gt;0,VLOOKUP(E58,'Prior Attainment'!$A$3:$B$23,2,FALSE),"")</f>
        <v/>
      </c>
      <c r="M58" s="34" t="str">
        <f>IF(F58&lt;&gt;0,VLOOKUP(F58,'Prior Attainment'!$A$3:$B$23,2,FALSE),"")</f>
        <v/>
      </c>
      <c r="N58" s="34" t="str">
        <f>IF(G58&lt;&gt;0,VLOOKUP(G58,'Prior Attainment'!$A$3:$B$23,2,FALSE),"")</f>
        <v/>
      </c>
      <c r="O58" s="35" t="e">
        <f t="shared" si="3"/>
        <v>#DIV/0!</v>
      </c>
      <c r="P58" s="35" t="e">
        <f t="shared" si="4"/>
        <v>#DIV/0!</v>
      </c>
      <c r="Q58" s="36" t="e">
        <f>IF(P58&lt;&gt;"",VLOOKUP(P58,Expectations!$A$2:$B$25,2,TRUE),"")</f>
        <v>#DIV/0!</v>
      </c>
      <c r="R58" s="37" t="e">
        <f>IF(P58&lt;&gt;"",VLOOKUP(P58,Expectations!$A$2:$C$25,3,TRUE),"")</f>
        <v>#DIV/0!</v>
      </c>
      <c r="S58" s="17" t="str">
        <f>IF(H58&gt;0,VLOOKUP(H58,Reading!$A$3:$B$61,2,FALSE),"")</f>
        <v/>
      </c>
      <c r="T58" s="38" t="str">
        <f>IF(J58&gt;0,VLOOKUP(J58,'TA scores'!$A$2:$B$16,2,FALSE),"")</f>
        <v/>
      </c>
      <c r="U58" s="16" t="str">
        <f>IF(I58&gt;0,VLOOKUP(I58,Maths!$A$3:$B$121,2,FALSE),"")</f>
        <v/>
      </c>
      <c r="V58" s="16" t="str">
        <f>IF(K58&gt;0,VLOOKUP(K58,GPS!$A$3:$B$121,2,FALSE),"")</f>
        <v/>
      </c>
      <c r="W58" s="39" t="e">
        <f>IF(R58&lt;&gt;"",VLOOKUP(R58,Expectations!$C$2:$F$25,2,FALSE),"")</f>
        <v>#DIV/0!</v>
      </c>
      <c r="X58" s="39" t="e">
        <f>IF(R58&lt;&gt;"",VLOOKUP(R58,Expectations!$C$2:$F$25,3,FALSE),"")</f>
        <v>#DIV/0!</v>
      </c>
      <c r="Y58" s="39" t="e">
        <f>IF(R58&lt;&gt;"",VLOOKUP(R58,Expectations!$C$2:$F$25,4,FALSE),"")</f>
        <v>#DIV/0!</v>
      </c>
      <c r="Z58" s="5" t="str">
        <f t="shared" si="6"/>
        <v/>
      </c>
      <c r="AA58" s="5" t="str">
        <f t="shared" si="7"/>
        <v/>
      </c>
      <c r="AB58" s="5" t="str">
        <f t="shared" si="8"/>
        <v/>
      </c>
    </row>
    <row r="59" spans="1:28" x14ac:dyDescent="0.35">
      <c r="A59" s="20"/>
      <c r="B59" s="19"/>
      <c r="C59" s="19"/>
      <c r="D59" s="19"/>
      <c r="E59" s="18"/>
      <c r="F59" s="19"/>
      <c r="G59" s="19"/>
      <c r="H59" s="18"/>
      <c r="I59" s="19"/>
      <c r="J59" s="19"/>
      <c r="K59" s="19"/>
      <c r="L59" s="34" t="str">
        <f>IF(E59&lt;&gt;0,VLOOKUP(E59,'Prior Attainment'!$A$3:$B$23,2,FALSE),"")</f>
        <v/>
      </c>
      <c r="M59" s="34" t="str">
        <f>IF(F59&lt;&gt;0,VLOOKUP(F59,'Prior Attainment'!$A$3:$B$23,2,FALSE),"")</f>
        <v/>
      </c>
      <c r="N59" s="34" t="str">
        <f>IF(G59&lt;&gt;0,VLOOKUP(G59,'Prior Attainment'!$A$3:$B$23,2,FALSE),"")</f>
        <v/>
      </c>
      <c r="O59" s="35" t="e">
        <f t="shared" si="3"/>
        <v>#DIV/0!</v>
      </c>
      <c r="P59" s="35" t="e">
        <f t="shared" si="4"/>
        <v>#DIV/0!</v>
      </c>
      <c r="Q59" s="36" t="e">
        <f>IF(P59&lt;&gt;"",VLOOKUP(P59,Expectations!$A$2:$B$25,2,TRUE),"")</f>
        <v>#DIV/0!</v>
      </c>
      <c r="R59" s="37" t="e">
        <f>IF(P59&lt;&gt;"",VLOOKUP(P59,Expectations!$A$2:$C$25,3,TRUE),"")</f>
        <v>#DIV/0!</v>
      </c>
      <c r="S59" s="17" t="str">
        <f>IF(H59&gt;0,VLOOKUP(H59,Reading!$A$3:$B$61,2,FALSE),"")</f>
        <v/>
      </c>
      <c r="T59" s="38" t="str">
        <f>IF(J59&gt;0,VLOOKUP(J59,'TA scores'!$A$2:$B$16,2,FALSE),"")</f>
        <v/>
      </c>
      <c r="U59" s="16" t="str">
        <f>IF(I59&gt;0,VLOOKUP(I59,Maths!$A$3:$B$121,2,FALSE),"")</f>
        <v/>
      </c>
      <c r="V59" s="16" t="str">
        <f>IF(K59&gt;0,VLOOKUP(K59,GPS!$A$3:$B$121,2,FALSE),"")</f>
        <v/>
      </c>
      <c r="W59" s="39" t="e">
        <f>IF(R59&lt;&gt;"",VLOOKUP(R59,Expectations!$C$2:$F$25,2,FALSE),"")</f>
        <v>#DIV/0!</v>
      </c>
      <c r="X59" s="39" t="e">
        <f>IF(R59&lt;&gt;"",VLOOKUP(R59,Expectations!$C$2:$F$25,3,FALSE),"")</f>
        <v>#DIV/0!</v>
      </c>
      <c r="Y59" s="39" t="e">
        <f>IF(R59&lt;&gt;"",VLOOKUP(R59,Expectations!$C$2:$F$25,4,FALSE),"")</f>
        <v>#DIV/0!</v>
      </c>
      <c r="Z59" s="5" t="str">
        <f t="shared" si="6"/>
        <v/>
      </c>
      <c r="AA59" s="5" t="str">
        <f t="shared" si="7"/>
        <v/>
      </c>
      <c r="AB59" s="5" t="str">
        <f t="shared" si="8"/>
        <v/>
      </c>
    </row>
    <row r="60" spans="1:28" x14ac:dyDescent="0.35">
      <c r="A60" s="20"/>
      <c r="B60" s="19"/>
      <c r="C60" s="19"/>
      <c r="D60" s="19"/>
      <c r="E60" s="18"/>
      <c r="F60" s="19"/>
      <c r="G60" s="19"/>
      <c r="H60" s="18"/>
      <c r="I60" s="19"/>
      <c r="J60" s="19"/>
      <c r="K60" s="19"/>
      <c r="L60" s="34" t="str">
        <f>IF(E60&lt;&gt;0,VLOOKUP(E60,'Prior Attainment'!$A$3:$B$23,2,FALSE),"")</f>
        <v/>
      </c>
      <c r="M60" s="34" t="str">
        <f>IF(F60&lt;&gt;0,VLOOKUP(F60,'Prior Attainment'!$A$3:$B$23,2,FALSE),"")</f>
        <v/>
      </c>
      <c r="N60" s="34" t="str">
        <f>IF(G60&lt;&gt;0,VLOOKUP(G60,'Prior Attainment'!$A$3:$B$23,2,FALSE),"")</f>
        <v/>
      </c>
      <c r="O60" s="35" t="e">
        <f t="shared" si="3"/>
        <v>#DIV/0!</v>
      </c>
      <c r="P60" s="35" t="e">
        <f t="shared" si="4"/>
        <v>#DIV/0!</v>
      </c>
      <c r="Q60" s="36" t="e">
        <f>IF(P60&lt;&gt;"",VLOOKUP(P60,Expectations!$A$2:$B$25,2,TRUE),"")</f>
        <v>#DIV/0!</v>
      </c>
      <c r="R60" s="37" t="e">
        <f>IF(P60&lt;&gt;"",VLOOKUP(P60,Expectations!$A$2:$C$25,3,TRUE),"")</f>
        <v>#DIV/0!</v>
      </c>
      <c r="S60" s="17" t="str">
        <f>IF(H60&gt;0,VLOOKUP(H60,Reading!$A$3:$B$61,2,FALSE),"")</f>
        <v/>
      </c>
      <c r="T60" s="38" t="str">
        <f>IF(J60&gt;0,VLOOKUP(J60,'TA scores'!$A$2:$B$16,2,FALSE),"")</f>
        <v/>
      </c>
      <c r="U60" s="16" t="str">
        <f>IF(I60&gt;0,VLOOKUP(I60,Maths!$A$3:$B$121,2,FALSE),"")</f>
        <v/>
      </c>
      <c r="V60" s="16" t="str">
        <f>IF(K60&gt;0,VLOOKUP(K60,GPS!$A$3:$B$121,2,FALSE),"")</f>
        <v/>
      </c>
      <c r="W60" s="39" t="e">
        <f>IF(R60&lt;&gt;"",VLOOKUP(R60,Expectations!$C$2:$F$25,2,FALSE),"")</f>
        <v>#DIV/0!</v>
      </c>
      <c r="X60" s="39" t="e">
        <f>IF(R60&lt;&gt;"",VLOOKUP(R60,Expectations!$C$2:$F$25,3,FALSE),"")</f>
        <v>#DIV/0!</v>
      </c>
      <c r="Y60" s="39" t="e">
        <f>IF(R60&lt;&gt;"",VLOOKUP(R60,Expectations!$C$2:$F$25,4,FALSE),"")</f>
        <v>#DIV/0!</v>
      </c>
      <c r="Z60" s="5" t="str">
        <f t="shared" si="6"/>
        <v/>
      </c>
      <c r="AA60" s="5" t="str">
        <f t="shared" si="7"/>
        <v/>
      </c>
      <c r="AB60" s="5" t="str">
        <f t="shared" si="8"/>
        <v/>
      </c>
    </row>
    <row r="61" spans="1:28" x14ac:dyDescent="0.35">
      <c r="A61" s="20"/>
      <c r="B61" s="19"/>
      <c r="C61" s="19"/>
      <c r="D61" s="19"/>
      <c r="E61" s="18"/>
      <c r="F61" s="19"/>
      <c r="G61" s="19"/>
      <c r="H61" s="18"/>
      <c r="I61" s="19"/>
      <c r="J61" s="19"/>
      <c r="K61" s="19"/>
      <c r="L61" s="34" t="str">
        <f>IF(E61&lt;&gt;0,VLOOKUP(E61,'Prior Attainment'!$A$3:$B$23,2,FALSE),"")</f>
        <v/>
      </c>
      <c r="M61" s="34" t="str">
        <f>IF(F61&lt;&gt;0,VLOOKUP(F61,'Prior Attainment'!$A$3:$B$23,2,FALSE),"")</f>
        <v/>
      </c>
      <c r="N61" s="34" t="str">
        <f>IF(G61&lt;&gt;0,VLOOKUP(G61,'Prior Attainment'!$A$3:$B$23,2,FALSE),"")</f>
        <v/>
      </c>
      <c r="O61" s="35" t="e">
        <f t="shared" si="3"/>
        <v>#DIV/0!</v>
      </c>
      <c r="P61" s="35" t="e">
        <f t="shared" si="4"/>
        <v>#DIV/0!</v>
      </c>
      <c r="Q61" s="36" t="e">
        <f>IF(P61&lt;&gt;"",VLOOKUP(P61,Expectations!$A$2:$B$25,2,TRUE),"")</f>
        <v>#DIV/0!</v>
      </c>
      <c r="R61" s="37" t="e">
        <f>IF(P61&lt;&gt;"",VLOOKUP(P61,Expectations!$A$2:$C$25,3,TRUE),"")</f>
        <v>#DIV/0!</v>
      </c>
      <c r="S61" s="17" t="str">
        <f>IF(H61&gt;0,VLOOKUP(H61,Reading!$A$3:$B$61,2,FALSE),"")</f>
        <v/>
      </c>
      <c r="T61" s="38" t="str">
        <f>IF(J61&gt;0,VLOOKUP(J61,'TA scores'!$A$2:$B$16,2,FALSE),"")</f>
        <v/>
      </c>
      <c r="U61" s="16" t="str">
        <f>IF(I61&gt;0,VLOOKUP(I61,Maths!$A$3:$B$121,2,FALSE),"")</f>
        <v/>
      </c>
      <c r="V61" s="16" t="str">
        <f>IF(K61&gt;0,VLOOKUP(K61,GPS!$A$3:$B$121,2,FALSE),"")</f>
        <v/>
      </c>
      <c r="W61" s="39" t="e">
        <f>IF(R61&lt;&gt;"",VLOOKUP(R61,Expectations!$C$2:$F$25,2,FALSE),"")</f>
        <v>#DIV/0!</v>
      </c>
      <c r="X61" s="39" t="e">
        <f>IF(R61&lt;&gt;"",VLOOKUP(R61,Expectations!$C$2:$F$25,3,FALSE),"")</f>
        <v>#DIV/0!</v>
      </c>
      <c r="Y61" s="39" t="e">
        <f>IF(R61&lt;&gt;"",VLOOKUP(R61,Expectations!$C$2:$F$25,4,FALSE),"")</f>
        <v>#DIV/0!</v>
      </c>
      <c r="Z61" s="5" t="str">
        <f t="shared" si="6"/>
        <v/>
      </c>
      <c r="AA61" s="5" t="str">
        <f t="shared" si="7"/>
        <v/>
      </c>
      <c r="AB61" s="5" t="str">
        <f t="shared" si="8"/>
        <v/>
      </c>
    </row>
    <row r="62" spans="1:28" x14ac:dyDescent="0.35">
      <c r="A62" s="20"/>
      <c r="B62" s="19"/>
      <c r="C62" s="19"/>
      <c r="D62" s="19"/>
      <c r="E62" s="18"/>
      <c r="F62" s="19"/>
      <c r="G62" s="19"/>
      <c r="H62" s="18"/>
      <c r="I62" s="19"/>
      <c r="J62" s="19"/>
      <c r="K62" s="19"/>
      <c r="L62" s="34" t="str">
        <f>IF(E62&lt;&gt;0,VLOOKUP(E62,'Prior Attainment'!$A$3:$B$23,2,FALSE),"")</f>
        <v/>
      </c>
      <c r="M62" s="34" t="str">
        <f>IF(F62&lt;&gt;0,VLOOKUP(F62,'Prior Attainment'!$A$3:$B$23,2,FALSE),"")</f>
        <v/>
      </c>
      <c r="N62" s="34" t="str">
        <f>IF(G62&lt;&gt;0,VLOOKUP(G62,'Prior Attainment'!$A$3:$B$23,2,FALSE),"")</f>
        <v/>
      </c>
      <c r="O62" s="35" t="e">
        <f t="shared" si="3"/>
        <v>#DIV/0!</v>
      </c>
      <c r="P62" s="35" t="e">
        <f t="shared" si="4"/>
        <v>#DIV/0!</v>
      </c>
      <c r="Q62" s="36" t="e">
        <f>IF(P62&lt;&gt;"",VLOOKUP(P62,Expectations!$A$2:$B$25,2,TRUE),"")</f>
        <v>#DIV/0!</v>
      </c>
      <c r="R62" s="37" t="e">
        <f>IF(P62&lt;&gt;"",VLOOKUP(P62,Expectations!$A$2:$C$25,3,TRUE),"")</f>
        <v>#DIV/0!</v>
      </c>
      <c r="S62" s="17" t="str">
        <f>IF(H62&gt;0,VLOOKUP(H62,Reading!$A$3:$B$61,2,FALSE),"")</f>
        <v/>
      </c>
      <c r="T62" s="38" t="str">
        <f>IF(J62&gt;0,VLOOKUP(J62,'TA scores'!$A$2:$B$16,2,FALSE),"")</f>
        <v/>
      </c>
      <c r="U62" s="16" t="str">
        <f>IF(I62&gt;0,VLOOKUP(I62,Maths!$A$3:$B$121,2,FALSE),"")</f>
        <v/>
      </c>
      <c r="V62" s="16" t="str">
        <f>IF(K62&gt;0,VLOOKUP(K62,GPS!$A$3:$B$121,2,FALSE),"")</f>
        <v/>
      </c>
      <c r="W62" s="39" t="e">
        <f>IF(R62&lt;&gt;"",VLOOKUP(R62,Expectations!$C$2:$F$25,2,FALSE),"")</f>
        <v>#DIV/0!</v>
      </c>
      <c r="X62" s="39" t="e">
        <f>IF(R62&lt;&gt;"",VLOOKUP(R62,Expectations!$C$2:$F$25,3,FALSE),"")</f>
        <v>#DIV/0!</v>
      </c>
      <c r="Y62" s="39" t="e">
        <f>IF(R62&lt;&gt;"",VLOOKUP(R62,Expectations!$C$2:$F$25,4,FALSE),"")</f>
        <v>#DIV/0!</v>
      </c>
      <c r="Z62" s="5" t="str">
        <f t="shared" si="6"/>
        <v/>
      </c>
      <c r="AA62" s="5" t="str">
        <f t="shared" si="7"/>
        <v/>
      </c>
      <c r="AB62" s="5" t="str">
        <f t="shared" si="8"/>
        <v/>
      </c>
    </row>
    <row r="63" spans="1:28" x14ac:dyDescent="0.35">
      <c r="A63" s="20"/>
      <c r="B63" s="19"/>
      <c r="C63" s="19"/>
      <c r="D63" s="19"/>
      <c r="E63" s="18"/>
      <c r="F63" s="19"/>
      <c r="G63" s="19"/>
      <c r="H63" s="18"/>
      <c r="I63" s="19"/>
      <c r="J63" s="19"/>
      <c r="K63" s="19"/>
      <c r="L63" s="34" t="str">
        <f>IF(E63&lt;&gt;0,VLOOKUP(E63,'Prior Attainment'!$A$3:$B$23,2,FALSE),"")</f>
        <v/>
      </c>
      <c r="M63" s="34" t="str">
        <f>IF(F63&lt;&gt;0,VLOOKUP(F63,'Prior Attainment'!$A$3:$B$23,2,FALSE),"")</f>
        <v/>
      </c>
      <c r="N63" s="34" t="str">
        <f>IF(G63&lt;&gt;0,VLOOKUP(G63,'Prior Attainment'!$A$3:$B$23,2,FALSE),"")</f>
        <v/>
      </c>
      <c r="O63" s="35" t="e">
        <f t="shared" si="3"/>
        <v>#DIV/0!</v>
      </c>
      <c r="P63" s="35" t="e">
        <f t="shared" si="4"/>
        <v>#DIV/0!</v>
      </c>
      <c r="Q63" s="36" t="e">
        <f>IF(P63&lt;&gt;"",VLOOKUP(P63,Expectations!$A$2:$B$25,2,TRUE),"")</f>
        <v>#DIV/0!</v>
      </c>
      <c r="R63" s="37" t="e">
        <f>IF(P63&lt;&gt;"",VLOOKUP(P63,Expectations!$A$2:$C$25,3,TRUE),"")</f>
        <v>#DIV/0!</v>
      </c>
      <c r="S63" s="17" t="str">
        <f>IF(H63&gt;0,VLOOKUP(H63,Reading!$A$3:$B$61,2,FALSE),"")</f>
        <v/>
      </c>
      <c r="T63" s="38" t="str">
        <f>IF(J63&gt;0,VLOOKUP(J63,'TA scores'!$A$2:$B$16,2,FALSE),"")</f>
        <v/>
      </c>
      <c r="U63" s="16" t="str">
        <f>IF(I63&gt;0,VLOOKUP(I63,Maths!$A$3:$B$121,2,FALSE),"")</f>
        <v/>
      </c>
      <c r="V63" s="16" t="str">
        <f>IF(K63&gt;0,VLOOKUP(K63,GPS!$A$3:$B$121,2,FALSE),"")</f>
        <v/>
      </c>
      <c r="W63" s="39" t="e">
        <f>IF(R63&lt;&gt;"",VLOOKUP(R63,Expectations!$C$2:$F$25,2,FALSE),"")</f>
        <v>#DIV/0!</v>
      </c>
      <c r="X63" s="39" t="e">
        <f>IF(R63&lt;&gt;"",VLOOKUP(R63,Expectations!$C$2:$F$25,3,FALSE),"")</f>
        <v>#DIV/0!</v>
      </c>
      <c r="Y63" s="39" t="e">
        <f>IF(R63&lt;&gt;"",VLOOKUP(R63,Expectations!$C$2:$F$25,4,FALSE),"")</f>
        <v>#DIV/0!</v>
      </c>
      <c r="Z63" s="5" t="str">
        <f t="shared" si="6"/>
        <v/>
      </c>
      <c r="AA63" s="5" t="str">
        <f t="shared" si="7"/>
        <v/>
      </c>
      <c r="AB63" s="5" t="str">
        <f t="shared" si="8"/>
        <v/>
      </c>
    </row>
    <row r="64" spans="1:28" x14ac:dyDescent="0.35">
      <c r="A64" s="20"/>
      <c r="B64" s="19"/>
      <c r="C64" s="19"/>
      <c r="D64" s="19"/>
      <c r="E64" s="18"/>
      <c r="F64" s="19"/>
      <c r="G64" s="19"/>
      <c r="H64" s="18"/>
      <c r="I64" s="19"/>
      <c r="J64" s="19"/>
      <c r="K64" s="19"/>
      <c r="L64" s="34" t="str">
        <f>IF(E64&lt;&gt;0,VLOOKUP(E64,'Prior Attainment'!$A$3:$B$23,2,FALSE),"")</f>
        <v/>
      </c>
      <c r="M64" s="34" t="str">
        <f>IF(F64&lt;&gt;0,VLOOKUP(F64,'Prior Attainment'!$A$3:$B$23,2,FALSE),"")</f>
        <v/>
      </c>
      <c r="N64" s="34" t="str">
        <f>IF(G64&lt;&gt;0,VLOOKUP(G64,'Prior Attainment'!$A$3:$B$23,2,FALSE),"")</f>
        <v/>
      </c>
      <c r="O64" s="35" t="e">
        <f t="shared" si="3"/>
        <v>#DIV/0!</v>
      </c>
      <c r="P64" s="35" t="e">
        <f t="shared" si="4"/>
        <v>#DIV/0!</v>
      </c>
      <c r="Q64" s="36" t="e">
        <f>IF(P64&lt;&gt;"",VLOOKUP(P64,Expectations!$A$2:$B$25,2,TRUE),"")</f>
        <v>#DIV/0!</v>
      </c>
      <c r="R64" s="37" t="e">
        <f>IF(P64&lt;&gt;"",VLOOKUP(P64,Expectations!$A$2:$C$25,3,TRUE),"")</f>
        <v>#DIV/0!</v>
      </c>
      <c r="S64" s="17" t="str">
        <f>IF(H64&gt;0,VLOOKUP(H64,Reading!$A$3:$B$61,2,FALSE),"")</f>
        <v/>
      </c>
      <c r="T64" s="38" t="str">
        <f>IF(J64&gt;0,VLOOKUP(J64,'TA scores'!$A$2:$B$16,2,FALSE),"")</f>
        <v/>
      </c>
      <c r="U64" s="16" t="str">
        <f>IF(I64&gt;0,VLOOKUP(I64,Maths!$A$3:$B$121,2,FALSE),"")</f>
        <v/>
      </c>
      <c r="V64" s="16" t="str">
        <f>IF(K64&gt;0,VLOOKUP(K64,GPS!$A$3:$B$121,2,FALSE),"")</f>
        <v/>
      </c>
      <c r="W64" s="39" t="e">
        <f>IF(R64&lt;&gt;"",VLOOKUP(R64,Expectations!$C$2:$F$25,2,FALSE),"")</f>
        <v>#DIV/0!</v>
      </c>
      <c r="X64" s="39" t="e">
        <f>IF(R64&lt;&gt;"",VLOOKUP(R64,Expectations!$C$2:$F$25,3,FALSE),"")</f>
        <v>#DIV/0!</v>
      </c>
      <c r="Y64" s="39" t="e">
        <f>IF(R64&lt;&gt;"",VLOOKUP(R64,Expectations!$C$2:$F$25,4,FALSE),"")</f>
        <v>#DIV/0!</v>
      </c>
      <c r="Z64" s="5" t="str">
        <f t="shared" si="6"/>
        <v/>
      </c>
      <c r="AA64" s="5" t="str">
        <f t="shared" si="7"/>
        <v/>
      </c>
      <c r="AB64" s="5" t="str">
        <f t="shared" si="8"/>
        <v/>
      </c>
    </row>
    <row r="65" spans="1:28" x14ac:dyDescent="0.35">
      <c r="A65" s="20"/>
      <c r="B65" s="19"/>
      <c r="C65" s="19"/>
      <c r="D65" s="19"/>
      <c r="E65" s="18"/>
      <c r="F65" s="19"/>
      <c r="G65" s="19"/>
      <c r="H65" s="18"/>
      <c r="I65" s="19"/>
      <c r="J65" s="19"/>
      <c r="K65" s="19"/>
      <c r="L65" s="34" t="str">
        <f>IF(E65&lt;&gt;0,VLOOKUP(E65,'Prior Attainment'!$A$3:$B$23,2,FALSE),"")</f>
        <v/>
      </c>
      <c r="M65" s="34" t="str">
        <f>IF(F65&lt;&gt;0,VLOOKUP(F65,'Prior Attainment'!$A$3:$B$23,2,FALSE),"")</f>
        <v/>
      </c>
      <c r="N65" s="34" t="str">
        <f>IF(G65&lt;&gt;0,VLOOKUP(G65,'Prior Attainment'!$A$3:$B$23,2,FALSE),"")</f>
        <v/>
      </c>
      <c r="O65" s="35" t="e">
        <f t="shared" si="3"/>
        <v>#DIV/0!</v>
      </c>
      <c r="P65" s="35" t="e">
        <f t="shared" si="4"/>
        <v>#DIV/0!</v>
      </c>
      <c r="Q65" s="36" t="e">
        <f>IF(P65&lt;&gt;"",VLOOKUP(P65,Expectations!$A$2:$B$25,2,TRUE),"")</f>
        <v>#DIV/0!</v>
      </c>
      <c r="R65" s="37" t="e">
        <f>IF(P65&lt;&gt;"",VLOOKUP(P65,Expectations!$A$2:$C$25,3,TRUE),"")</f>
        <v>#DIV/0!</v>
      </c>
      <c r="S65" s="17" t="str">
        <f>IF(H65&gt;0,VLOOKUP(H65,Reading!$A$3:$B$61,2,FALSE),"")</f>
        <v/>
      </c>
      <c r="T65" s="38" t="str">
        <f>IF(J65&gt;0,VLOOKUP(J65,'TA scores'!$A$2:$B$16,2,FALSE),"")</f>
        <v/>
      </c>
      <c r="U65" s="16" t="str">
        <f>IF(I65&gt;0,VLOOKUP(I65,Maths!$A$3:$B$121,2,FALSE),"")</f>
        <v/>
      </c>
      <c r="V65" s="16" t="str">
        <f>IF(K65&gt;0,VLOOKUP(K65,GPS!$A$3:$B$121,2,FALSE),"")</f>
        <v/>
      </c>
      <c r="W65" s="39" t="e">
        <f>IF(R65&lt;&gt;"",VLOOKUP(R65,Expectations!$C$2:$F$25,2,FALSE),"")</f>
        <v>#DIV/0!</v>
      </c>
      <c r="X65" s="39" t="e">
        <f>IF(R65&lt;&gt;"",VLOOKUP(R65,Expectations!$C$2:$F$25,3,FALSE),"")</f>
        <v>#DIV/0!</v>
      </c>
      <c r="Y65" s="39" t="e">
        <f>IF(R65&lt;&gt;"",VLOOKUP(R65,Expectations!$C$2:$F$25,4,FALSE),"")</f>
        <v>#DIV/0!</v>
      </c>
      <c r="Z65" s="5" t="str">
        <f t="shared" si="6"/>
        <v/>
      </c>
      <c r="AA65" s="5" t="str">
        <f t="shared" si="7"/>
        <v/>
      </c>
      <c r="AB65" s="5" t="str">
        <f t="shared" si="8"/>
        <v/>
      </c>
    </row>
    <row r="66" spans="1:28" x14ac:dyDescent="0.35">
      <c r="A66" s="20"/>
      <c r="B66" s="19"/>
      <c r="C66" s="19"/>
      <c r="D66" s="19"/>
      <c r="E66" s="18"/>
      <c r="F66" s="19"/>
      <c r="G66" s="19"/>
      <c r="H66" s="18"/>
      <c r="I66" s="19"/>
      <c r="J66" s="19"/>
      <c r="K66" s="19"/>
      <c r="L66" s="34" t="str">
        <f>IF(E66&lt;&gt;0,VLOOKUP(E66,'Prior Attainment'!$A$3:$B$23,2,FALSE),"")</f>
        <v/>
      </c>
      <c r="M66" s="34" t="str">
        <f>IF(F66&lt;&gt;0,VLOOKUP(F66,'Prior Attainment'!$A$3:$B$23,2,FALSE),"")</f>
        <v/>
      </c>
      <c r="N66" s="34" t="str">
        <f>IF(G66&lt;&gt;0,VLOOKUP(G66,'Prior Attainment'!$A$3:$B$23,2,FALSE),"")</f>
        <v/>
      </c>
      <c r="O66" s="35" t="e">
        <f t="shared" si="3"/>
        <v>#DIV/0!</v>
      </c>
      <c r="P66" s="35" t="e">
        <f t="shared" si="4"/>
        <v>#DIV/0!</v>
      </c>
      <c r="Q66" s="36" t="e">
        <f>IF(P66&lt;&gt;"",VLOOKUP(P66,Expectations!$A$2:$B$25,2,TRUE),"")</f>
        <v>#DIV/0!</v>
      </c>
      <c r="R66" s="37" t="e">
        <f>IF(P66&lt;&gt;"",VLOOKUP(P66,Expectations!$A$2:$C$25,3,TRUE),"")</f>
        <v>#DIV/0!</v>
      </c>
      <c r="S66" s="17" t="str">
        <f>IF(H66&gt;0,VLOOKUP(H66,Reading!$A$3:$B$61,2,FALSE),"")</f>
        <v/>
      </c>
      <c r="T66" s="38" t="str">
        <f>IF(J66&gt;0,VLOOKUP(J66,'TA scores'!$A$2:$B$16,2,FALSE),"")</f>
        <v/>
      </c>
      <c r="U66" s="16" t="str">
        <f>IF(I66&gt;0,VLOOKUP(I66,Maths!$A$3:$B$121,2,FALSE),"")</f>
        <v/>
      </c>
      <c r="V66" s="16" t="str">
        <f>IF(K66&gt;0,VLOOKUP(K66,GPS!$A$3:$B$121,2,FALSE),"")</f>
        <v/>
      </c>
      <c r="W66" s="39" t="e">
        <f>IF(R66&lt;&gt;"",VLOOKUP(R66,Expectations!$C$2:$F$25,2,FALSE),"")</f>
        <v>#DIV/0!</v>
      </c>
      <c r="X66" s="39" t="e">
        <f>IF(R66&lt;&gt;"",VLOOKUP(R66,Expectations!$C$2:$F$25,3,FALSE),"")</f>
        <v>#DIV/0!</v>
      </c>
      <c r="Y66" s="39" t="e">
        <f>IF(R66&lt;&gt;"",VLOOKUP(R66,Expectations!$C$2:$F$25,4,FALSE),"")</f>
        <v>#DIV/0!</v>
      </c>
      <c r="Z66" s="5" t="str">
        <f t="shared" si="6"/>
        <v/>
      </c>
      <c r="AA66" s="5" t="str">
        <f t="shared" si="7"/>
        <v/>
      </c>
      <c r="AB66" s="5" t="str">
        <f t="shared" si="8"/>
        <v/>
      </c>
    </row>
    <row r="67" spans="1:28" x14ac:dyDescent="0.35">
      <c r="A67" s="20"/>
      <c r="B67" s="19"/>
      <c r="C67" s="19"/>
      <c r="D67" s="19"/>
      <c r="E67" s="18"/>
      <c r="F67" s="19"/>
      <c r="G67" s="19"/>
      <c r="H67" s="18"/>
      <c r="I67" s="19"/>
      <c r="J67" s="19"/>
      <c r="K67" s="19"/>
      <c r="L67" s="34" t="str">
        <f>IF(E67&lt;&gt;0,VLOOKUP(E67,'Prior Attainment'!$A$3:$B$23,2,FALSE),"")</f>
        <v/>
      </c>
      <c r="M67" s="34" t="str">
        <f>IF(F67&lt;&gt;0,VLOOKUP(F67,'Prior Attainment'!$A$3:$B$23,2,FALSE),"")</f>
        <v/>
      </c>
      <c r="N67" s="34" t="str">
        <f>IF(G67&lt;&gt;0,VLOOKUP(G67,'Prior Attainment'!$A$3:$B$23,2,FALSE),"")</f>
        <v/>
      </c>
      <c r="O67" s="35" t="e">
        <f t="shared" si="3"/>
        <v>#DIV/0!</v>
      </c>
      <c r="P67" s="35" t="e">
        <f t="shared" si="4"/>
        <v>#DIV/0!</v>
      </c>
      <c r="Q67" s="36" t="e">
        <f>IF(P67&lt;&gt;"",VLOOKUP(P67,Expectations!$A$2:$B$25,2,TRUE),"")</f>
        <v>#DIV/0!</v>
      </c>
      <c r="R67" s="37" t="e">
        <f>IF(P67&lt;&gt;"",VLOOKUP(P67,Expectations!$A$2:$C$25,3,TRUE),"")</f>
        <v>#DIV/0!</v>
      </c>
      <c r="S67" s="17" t="str">
        <f>IF(H67&gt;0,VLOOKUP(H67,Reading!$A$3:$B$61,2,FALSE),"")</f>
        <v/>
      </c>
      <c r="T67" s="38" t="str">
        <f>IF(J67&gt;0,VLOOKUP(J67,'TA scores'!$A$2:$B$16,2,FALSE),"")</f>
        <v/>
      </c>
      <c r="U67" s="16" t="str">
        <f>IF(I67&gt;0,VLOOKUP(I67,Maths!$A$3:$B$121,2,FALSE),"")</f>
        <v/>
      </c>
      <c r="V67" s="16" t="str">
        <f>IF(K67&gt;0,VLOOKUP(K67,GPS!$A$3:$B$121,2,FALSE),"")</f>
        <v/>
      </c>
      <c r="W67" s="39" t="e">
        <f>IF(R67&lt;&gt;"",VLOOKUP(R67,Expectations!$C$2:$F$25,2,FALSE),"")</f>
        <v>#DIV/0!</v>
      </c>
      <c r="X67" s="39" t="e">
        <f>IF(R67&lt;&gt;"",VLOOKUP(R67,Expectations!$C$2:$F$25,3,FALSE),"")</f>
        <v>#DIV/0!</v>
      </c>
      <c r="Y67" s="39" t="e">
        <f>IF(R67&lt;&gt;"",VLOOKUP(R67,Expectations!$C$2:$F$25,4,FALSE),"")</f>
        <v>#DIV/0!</v>
      </c>
      <c r="Z67" s="5" t="str">
        <f t="shared" si="6"/>
        <v/>
      </c>
      <c r="AA67" s="5" t="str">
        <f t="shared" si="7"/>
        <v/>
      </c>
      <c r="AB67" s="5" t="str">
        <f t="shared" si="8"/>
        <v/>
      </c>
    </row>
    <row r="68" spans="1:28" x14ac:dyDescent="0.35">
      <c r="A68" s="20"/>
      <c r="B68" s="19"/>
      <c r="C68" s="19"/>
      <c r="D68" s="19"/>
      <c r="E68" s="18"/>
      <c r="F68" s="19"/>
      <c r="G68" s="19"/>
      <c r="H68" s="18"/>
      <c r="I68" s="19"/>
      <c r="J68" s="19"/>
      <c r="K68" s="19"/>
      <c r="L68" s="34" t="str">
        <f>IF(E68&lt;&gt;0,VLOOKUP(E68,'Prior Attainment'!$A$3:$B$23,2,FALSE),"")</f>
        <v/>
      </c>
      <c r="M68" s="34" t="str">
        <f>IF(F68&lt;&gt;0,VLOOKUP(F68,'Prior Attainment'!$A$3:$B$23,2,FALSE),"")</f>
        <v/>
      </c>
      <c r="N68" s="34" t="str">
        <f>IF(G68&lt;&gt;0,VLOOKUP(G68,'Prior Attainment'!$A$3:$B$23,2,FALSE),"")</f>
        <v/>
      </c>
      <c r="O68" s="35" t="e">
        <f t="shared" si="3"/>
        <v>#DIV/0!</v>
      </c>
      <c r="P68" s="35" t="e">
        <f t="shared" si="4"/>
        <v>#DIV/0!</v>
      </c>
      <c r="Q68" s="36" t="e">
        <f>IF(P68&lt;&gt;"",VLOOKUP(P68,Expectations!$A$2:$B$25,2,TRUE),"")</f>
        <v>#DIV/0!</v>
      </c>
      <c r="R68" s="37" t="e">
        <f>IF(P68&lt;&gt;"",VLOOKUP(P68,Expectations!$A$2:$C$25,3,TRUE),"")</f>
        <v>#DIV/0!</v>
      </c>
      <c r="S68" s="17" t="str">
        <f>IF(H68&gt;0,VLOOKUP(H68,Reading!$A$3:$B$61,2,FALSE),"")</f>
        <v/>
      </c>
      <c r="T68" s="38" t="str">
        <f>IF(J68&gt;0,VLOOKUP(J68,'TA scores'!$A$2:$B$16,2,FALSE),"")</f>
        <v/>
      </c>
      <c r="U68" s="16" t="str">
        <f>IF(I68&gt;0,VLOOKUP(I68,Maths!$A$3:$B$121,2,FALSE),"")</f>
        <v/>
      </c>
      <c r="V68" s="16" t="str">
        <f>IF(K68&gt;0,VLOOKUP(K68,GPS!$A$3:$B$121,2,FALSE),"")</f>
        <v/>
      </c>
      <c r="W68" s="39" t="e">
        <f>IF(R68&lt;&gt;"",VLOOKUP(R68,Expectations!$C$2:$F$25,2,FALSE),"")</f>
        <v>#DIV/0!</v>
      </c>
      <c r="X68" s="39" t="e">
        <f>IF(R68&lt;&gt;"",VLOOKUP(R68,Expectations!$C$2:$F$25,3,FALSE),"")</f>
        <v>#DIV/0!</v>
      </c>
      <c r="Y68" s="39" t="e">
        <f>IF(R68&lt;&gt;"",VLOOKUP(R68,Expectations!$C$2:$F$25,4,FALSE),"")</f>
        <v>#DIV/0!</v>
      </c>
      <c r="Z68" s="5" t="str">
        <f t="shared" si="6"/>
        <v/>
      </c>
      <c r="AA68" s="5" t="str">
        <f t="shared" si="7"/>
        <v/>
      </c>
      <c r="AB68" s="5" t="str">
        <f t="shared" si="8"/>
        <v/>
      </c>
    </row>
    <row r="69" spans="1:28" x14ac:dyDescent="0.35">
      <c r="A69" s="20"/>
      <c r="B69" s="19"/>
      <c r="C69" s="19"/>
      <c r="D69" s="19"/>
      <c r="E69" s="18"/>
      <c r="F69" s="19"/>
      <c r="G69" s="19"/>
      <c r="H69" s="18"/>
      <c r="I69" s="19"/>
      <c r="J69" s="19"/>
      <c r="K69" s="19"/>
      <c r="L69" s="34" t="str">
        <f>IF(E69&lt;&gt;0,VLOOKUP(E69,'Prior Attainment'!$A$3:$B$23,2,FALSE),"")</f>
        <v/>
      </c>
      <c r="M69" s="34" t="str">
        <f>IF(F69&lt;&gt;0,VLOOKUP(F69,'Prior Attainment'!$A$3:$B$23,2,FALSE),"")</f>
        <v/>
      </c>
      <c r="N69" s="34" t="str">
        <f>IF(G69&lt;&gt;0,VLOOKUP(G69,'Prior Attainment'!$A$3:$B$23,2,FALSE),"")</f>
        <v/>
      </c>
      <c r="O69" s="35" t="e">
        <f t="shared" si="3"/>
        <v>#DIV/0!</v>
      </c>
      <c r="P69" s="35" t="e">
        <f t="shared" si="4"/>
        <v>#DIV/0!</v>
      </c>
      <c r="Q69" s="36" t="e">
        <f>IF(P69&lt;&gt;"",VLOOKUP(P69,Expectations!$A$2:$B$25,2,TRUE),"")</f>
        <v>#DIV/0!</v>
      </c>
      <c r="R69" s="37" t="e">
        <f>IF(P69&lt;&gt;"",VLOOKUP(P69,Expectations!$A$2:$C$25,3,TRUE),"")</f>
        <v>#DIV/0!</v>
      </c>
      <c r="S69" s="17" t="str">
        <f>IF(H69&gt;0,VLOOKUP(H69,Reading!$A$3:$B$61,2,FALSE),"")</f>
        <v/>
      </c>
      <c r="T69" s="38" t="str">
        <f>IF(J69&gt;0,VLOOKUP(J69,'TA scores'!$A$2:$B$16,2,FALSE),"")</f>
        <v/>
      </c>
      <c r="U69" s="16" t="str">
        <f>IF(I69&gt;0,VLOOKUP(I69,Maths!$A$3:$B$121,2,FALSE),"")</f>
        <v/>
      </c>
      <c r="V69" s="16" t="str">
        <f>IF(K69&gt;0,VLOOKUP(K69,GPS!$A$3:$B$121,2,FALSE),"")</f>
        <v/>
      </c>
      <c r="W69" s="39" t="e">
        <f>IF(R69&lt;&gt;"",VLOOKUP(R69,Expectations!$C$2:$F$25,2,FALSE),"")</f>
        <v>#DIV/0!</v>
      </c>
      <c r="X69" s="39" t="e">
        <f>IF(R69&lt;&gt;"",VLOOKUP(R69,Expectations!$C$2:$F$25,3,FALSE),"")</f>
        <v>#DIV/0!</v>
      </c>
      <c r="Y69" s="39" t="e">
        <f>IF(R69&lt;&gt;"",VLOOKUP(R69,Expectations!$C$2:$F$25,4,FALSE),"")</f>
        <v>#DIV/0!</v>
      </c>
      <c r="Z69" s="5" t="str">
        <f t="shared" si="6"/>
        <v/>
      </c>
      <c r="AA69" s="5" t="str">
        <f t="shared" si="7"/>
        <v/>
      </c>
      <c r="AB69" s="5" t="str">
        <f t="shared" si="8"/>
        <v/>
      </c>
    </row>
    <row r="70" spans="1:28" x14ac:dyDescent="0.35">
      <c r="A70" s="20"/>
      <c r="B70" s="19"/>
      <c r="C70" s="19"/>
      <c r="D70" s="19"/>
      <c r="E70" s="18"/>
      <c r="F70" s="19"/>
      <c r="G70" s="19"/>
      <c r="H70" s="18"/>
      <c r="I70" s="19"/>
      <c r="J70" s="19"/>
      <c r="K70" s="19"/>
      <c r="L70" s="34" t="str">
        <f>IF(E70&lt;&gt;0,VLOOKUP(E70,'Prior Attainment'!$A$3:$B$23,2,FALSE),"")</f>
        <v/>
      </c>
      <c r="M70" s="34" t="str">
        <f>IF(F70&lt;&gt;0,VLOOKUP(F70,'Prior Attainment'!$A$3:$B$23,2,FALSE),"")</f>
        <v/>
      </c>
      <c r="N70" s="34" t="str">
        <f>IF(G70&lt;&gt;0,VLOOKUP(G70,'Prior Attainment'!$A$3:$B$23,2,FALSE),"")</f>
        <v/>
      </c>
      <c r="O70" s="35" t="e">
        <f t="shared" ref="O70:O133" si="9">AVERAGEIF(L70:M70,"&lt;&gt;0")</f>
        <v>#DIV/0!</v>
      </c>
      <c r="P70" s="35" t="e">
        <f t="shared" ref="P70:P133" si="10">AVERAGEIF(N70:O70,"&lt;&gt;0")</f>
        <v>#DIV/0!</v>
      </c>
      <c r="Q70" s="36" t="e">
        <f>IF(P70&lt;&gt;"",VLOOKUP(P70,Expectations!$A$2:$B$25,2,TRUE),"")</f>
        <v>#DIV/0!</v>
      </c>
      <c r="R70" s="37" t="e">
        <f>IF(P70&lt;&gt;"",VLOOKUP(P70,Expectations!$A$2:$C$25,3,TRUE),"")</f>
        <v>#DIV/0!</v>
      </c>
      <c r="S70" s="17" t="str">
        <f>IF(H70&gt;0,VLOOKUP(H70,Reading!$A$3:$B$61,2,FALSE),"")</f>
        <v/>
      </c>
      <c r="T70" s="38" t="str">
        <f>IF(J70&gt;0,VLOOKUP(J70,'TA scores'!$A$2:$B$16,2,FALSE),"")</f>
        <v/>
      </c>
      <c r="U70" s="16" t="str">
        <f>IF(I70&gt;0,VLOOKUP(I70,Maths!$A$3:$B$121,2,FALSE),"")</f>
        <v/>
      </c>
      <c r="V70" s="16" t="str">
        <f>IF(K70&gt;0,VLOOKUP(K70,GPS!$A$3:$B$121,2,FALSE),"")</f>
        <v/>
      </c>
      <c r="W70" s="39" t="e">
        <f>IF(R70&lt;&gt;"",VLOOKUP(R70,Expectations!$C$2:$F$25,2,FALSE),"")</f>
        <v>#DIV/0!</v>
      </c>
      <c r="X70" s="39" t="e">
        <f>IF(R70&lt;&gt;"",VLOOKUP(R70,Expectations!$C$2:$F$25,3,FALSE),"")</f>
        <v>#DIV/0!</v>
      </c>
      <c r="Y70" s="39" t="e">
        <f>IF(R70&lt;&gt;"",VLOOKUP(R70,Expectations!$C$2:$F$25,4,FALSE),"")</f>
        <v>#DIV/0!</v>
      </c>
      <c r="Z70" s="5" t="str">
        <f t="shared" si="6"/>
        <v/>
      </c>
      <c r="AA70" s="5" t="str">
        <f t="shared" si="7"/>
        <v/>
      </c>
      <c r="AB70" s="5" t="str">
        <f t="shared" si="8"/>
        <v/>
      </c>
    </row>
    <row r="71" spans="1:28" x14ac:dyDescent="0.35">
      <c r="A71" s="20"/>
      <c r="B71" s="19"/>
      <c r="C71" s="19"/>
      <c r="D71" s="19"/>
      <c r="E71" s="18"/>
      <c r="F71" s="19"/>
      <c r="G71" s="19"/>
      <c r="H71" s="18"/>
      <c r="I71" s="19"/>
      <c r="J71" s="19"/>
      <c r="K71" s="19"/>
      <c r="L71" s="34" t="str">
        <f>IF(E71&lt;&gt;0,VLOOKUP(E71,'Prior Attainment'!$A$3:$B$23,2,FALSE),"")</f>
        <v/>
      </c>
      <c r="M71" s="34" t="str">
        <f>IF(F71&lt;&gt;0,VLOOKUP(F71,'Prior Attainment'!$A$3:$B$23,2,FALSE),"")</f>
        <v/>
      </c>
      <c r="N71" s="34" t="str">
        <f>IF(G71&lt;&gt;0,VLOOKUP(G71,'Prior Attainment'!$A$3:$B$23,2,FALSE),"")</f>
        <v/>
      </c>
      <c r="O71" s="35" t="e">
        <f t="shared" si="9"/>
        <v>#DIV/0!</v>
      </c>
      <c r="P71" s="35" t="e">
        <f t="shared" si="10"/>
        <v>#DIV/0!</v>
      </c>
      <c r="Q71" s="36" t="e">
        <f>IF(P71&lt;&gt;"",VLOOKUP(P71,Expectations!$A$2:$B$25,2,TRUE),"")</f>
        <v>#DIV/0!</v>
      </c>
      <c r="R71" s="37" t="e">
        <f>IF(P71&lt;&gt;"",VLOOKUP(P71,Expectations!$A$2:$C$25,3,TRUE),"")</f>
        <v>#DIV/0!</v>
      </c>
      <c r="S71" s="17" t="str">
        <f>IF(H71&gt;0,VLOOKUP(H71,Reading!$A$3:$B$61,2,FALSE),"")</f>
        <v/>
      </c>
      <c r="T71" s="38" t="str">
        <f>IF(J71&gt;0,VLOOKUP(J71,'TA scores'!$A$2:$B$16,2,FALSE),"")</f>
        <v/>
      </c>
      <c r="U71" s="16" t="str">
        <f>IF(I71&gt;0,VLOOKUP(I71,Maths!$A$3:$B$121,2,FALSE),"")</f>
        <v/>
      </c>
      <c r="V71" s="16" t="str">
        <f>IF(K71&gt;0,VLOOKUP(K71,GPS!$A$3:$B$121,2,FALSE),"")</f>
        <v/>
      </c>
      <c r="W71" s="39" t="e">
        <f>IF(R71&lt;&gt;"",VLOOKUP(R71,Expectations!$C$2:$F$25,2,FALSE),"")</f>
        <v>#DIV/0!</v>
      </c>
      <c r="X71" s="39" t="e">
        <f>IF(R71&lt;&gt;"",VLOOKUP(R71,Expectations!$C$2:$F$25,3,FALSE),"")</f>
        <v>#DIV/0!</v>
      </c>
      <c r="Y71" s="39" t="e">
        <f>IF(R71&lt;&gt;"",VLOOKUP(R71,Expectations!$C$2:$F$25,4,FALSE),"")</f>
        <v>#DIV/0!</v>
      </c>
      <c r="Z71" s="5" t="str">
        <f t="shared" si="6"/>
        <v/>
      </c>
      <c r="AA71" s="5" t="str">
        <f t="shared" si="7"/>
        <v/>
      </c>
      <c r="AB71" s="5" t="str">
        <f t="shared" si="8"/>
        <v/>
      </c>
    </row>
    <row r="72" spans="1:28" x14ac:dyDescent="0.35">
      <c r="A72" s="20"/>
      <c r="B72" s="19"/>
      <c r="C72" s="19"/>
      <c r="D72" s="19"/>
      <c r="E72" s="18"/>
      <c r="F72" s="19"/>
      <c r="G72" s="19"/>
      <c r="H72" s="18"/>
      <c r="I72" s="19"/>
      <c r="J72" s="19"/>
      <c r="K72" s="19"/>
      <c r="L72" s="34" t="str">
        <f>IF(E72&lt;&gt;0,VLOOKUP(E72,'Prior Attainment'!$A$3:$B$23,2,FALSE),"")</f>
        <v/>
      </c>
      <c r="M72" s="34" t="str">
        <f>IF(F72&lt;&gt;0,VLOOKUP(F72,'Prior Attainment'!$A$3:$B$23,2,FALSE),"")</f>
        <v/>
      </c>
      <c r="N72" s="34" t="str">
        <f>IF(G72&lt;&gt;0,VLOOKUP(G72,'Prior Attainment'!$A$3:$B$23,2,FALSE),"")</f>
        <v/>
      </c>
      <c r="O72" s="35" t="e">
        <f t="shared" si="9"/>
        <v>#DIV/0!</v>
      </c>
      <c r="P72" s="35" t="e">
        <f t="shared" si="10"/>
        <v>#DIV/0!</v>
      </c>
      <c r="Q72" s="36" t="e">
        <f>IF(P72&lt;&gt;"",VLOOKUP(P72,Expectations!$A$2:$B$25,2,TRUE),"")</f>
        <v>#DIV/0!</v>
      </c>
      <c r="R72" s="37" t="e">
        <f>IF(P72&lt;&gt;"",VLOOKUP(P72,Expectations!$A$2:$C$25,3,TRUE),"")</f>
        <v>#DIV/0!</v>
      </c>
      <c r="S72" s="17" t="str">
        <f>IF(H72&gt;0,VLOOKUP(H72,Reading!$A$3:$B$61,2,FALSE),"")</f>
        <v/>
      </c>
      <c r="T72" s="38" t="str">
        <f>IF(J72&gt;0,VLOOKUP(J72,'TA scores'!$A$2:$B$16,2,FALSE),"")</f>
        <v/>
      </c>
      <c r="U72" s="16" t="str">
        <f>IF(I72&gt;0,VLOOKUP(I72,Maths!$A$3:$B$121,2,FALSE),"")</f>
        <v/>
      </c>
      <c r="V72" s="16" t="str">
        <f>IF(K72&gt;0,VLOOKUP(K72,GPS!$A$3:$B$121,2,FALSE),"")</f>
        <v/>
      </c>
      <c r="W72" s="39" t="e">
        <f>IF(R72&lt;&gt;"",VLOOKUP(R72,Expectations!$C$2:$F$25,2,FALSE),"")</f>
        <v>#DIV/0!</v>
      </c>
      <c r="X72" s="39" t="e">
        <f>IF(R72&lt;&gt;"",VLOOKUP(R72,Expectations!$C$2:$F$25,3,FALSE),"")</f>
        <v>#DIV/0!</v>
      </c>
      <c r="Y72" s="39" t="e">
        <f>IF(R72&lt;&gt;"",VLOOKUP(R72,Expectations!$C$2:$F$25,4,FALSE),"")</f>
        <v>#DIV/0!</v>
      </c>
      <c r="Z72" s="5" t="str">
        <f t="shared" si="6"/>
        <v/>
      </c>
      <c r="AA72" s="5" t="str">
        <f t="shared" si="7"/>
        <v/>
      </c>
      <c r="AB72" s="5" t="str">
        <f t="shared" si="8"/>
        <v/>
      </c>
    </row>
    <row r="73" spans="1:28" x14ac:dyDescent="0.35">
      <c r="A73" s="20"/>
      <c r="B73" s="19"/>
      <c r="C73" s="19"/>
      <c r="D73" s="19"/>
      <c r="E73" s="18"/>
      <c r="F73" s="19"/>
      <c r="G73" s="19"/>
      <c r="H73" s="18"/>
      <c r="I73" s="19"/>
      <c r="J73" s="19"/>
      <c r="K73" s="19"/>
      <c r="L73" s="34" t="str">
        <f>IF(E73&lt;&gt;0,VLOOKUP(E73,'Prior Attainment'!$A$3:$B$23,2,FALSE),"")</f>
        <v/>
      </c>
      <c r="M73" s="34" t="str">
        <f>IF(F73&lt;&gt;0,VLOOKUP(F73,'Prior Attainment'!$A$3:$B$23,2,FALSE),"")</f>
        <v/>
      </c>
      <c r="N73" s="34" t="str">
        <f>IF(G73&lt;&gt;0,VLOOKUP(G73,'Prior Attainment'!$A$3:$B$23,2,FALSE),"")</f>
        <v/>
      </c>
      <c r="O73" s="35" t="e">
        <f t="shared" si="9"/>
        <v>#DIV/0!</v>
      </c>
      <c r="P73" s="35" t="e">
        <f t="shared" si="10"/>
        <v>#DIV/0!</v>
      </c>
      <c r="Q73" s="36" t="e">
        <f>IF(P73&lt;&gt;"",VLOOKUP(P73,Expectations!$A$2:$B$25,2,TRUE),"")</f>
        <v>#DIV/0!</v>
      </c>
      <c r="R73" s="37" t="e">
        <f>IF(P73&lt;&gt;"",VLOOKUP(P73,Expectations!$A$2:$C$25,3,TRUE),"")</f>
        <v>#DIV/0!</v>
      </c>
      <c r="S73" s="17" t="str">
        <f>IF(H73&gt;0,VLOOKUP(H73,Reading!$A$3:$B$61,2,FALSE),"")</f>
        <v/>
      </c>
      <c r="T73" s="38" t="str">
        <f>IF(J73&gt;0,VLOOKUP(J73,'TA scores'!$A$2:$B$16,2,FALSE),"")</f>
        <v/>
      </c>
      <c r="U73" s="16" t="str">
        <f>IF(I73&gt;0,VLOOKUP(I73,Maths!$A$3:$B$121,2,FALSE),"")</f>
        <v/>
      </c>
      <c r="V73" s="16" t="str">
        <f>IF(K73&gt;0,VLOOKUP(K73,GPS!$A$3:$B$121,2,FALSE),"")</f>
        <v/>
      </c>
      <c r="W73" s="39" t="e">
        <f>IF(R73&lt;&gt;"",VLOOKUP(R73,Expectations!$C$2:$F$25,2,FALSE),"")</f>
        <v>#DIV/0!</v>
      </c>
      <c r="X73" s="39" t="e">
        <f>IF(R73&lt;&gt;"",VLOOKUP(R73,Expectations!$C$2:$F$25,3,FALSE),"")</f>
        <v>#DIV/0!</v>
      </c>
      <c r="Y73" s="39" t="e">
        <f>IF(R73&lt;&gt;"",VLOOKUP(R73,Expectations!$C$2:$F$25,4,FALSE),"")</f>
        <v>#DIV/0!</v>
      </c>
      <c r="Z73" s="5" t="str">
        <f t="shared" ref="Z73:Z136" si="11">IF(ISNUMBER(S73),S73-W73,"")</f>
        <v/>
      </c>
      <c r="AA73" s="5" t="str">
        <f t="shared" ref="AA73:AA136" si="12">IF(ISNUMBER(T73),T73-X73,"")</f>
        <v/>
      </c>
      <c r="AB73" s="5" t="str">
        <f t="shared" ref="AB73:AB136" si="13">IF(ISNUMBER(U73),U73-Y73,"")</f>
        <v/>
      </c>
    </row>
    <row r="74" spans="1:28" x14ac:dyDescent="0.35">
      <c r="A74" s="20"/>
      <c r="B74" s="19"/>
      <c r="C74" s="19"/>
      <c r="D74" s="19"/>
      <c r="E74" s="18"/>
      <c r="F74" s="19"/>
      <c r="G74" s="19"/>
      <c r="H74" s="18"/>
      <c r="I74" s="19"/>
      <c r="J74" s="19"/>
      <c r="K74" s="19"/>
      <c r="L74" s="34" t="str">
        <f>IF(E74&lt;&gt;0,VLOOKUP(E74,'Prior Attainment'!$A$3:$B$23,2,FALSE),"")</f>
        <v/>
      </c>
      <c r="M74" s="34" t="str">
        <f>IF(F74&lt;&gt;0,VLOOKUP(F74,'Prior Attainment'!$A$3:$B$23,2,FALSE),"")</f>
        <v/>
      </c>
      <c r="N74" s="34" t="str">
        <f>IF(G74&lt;&gt;0,VLOOKUP(G74,'Prior Attainment'!$A$3:$B$23,2,FALSE),"")</f>
        <v/>
      </c>
      <c r="O74" s="35" t="e">
        <f t="shared" si="9"/>
        <v>#DIV/0!</v>
      </c>
      <c r="P74" s="35" t="e">
        <f t="shared" si="10"/>
        <v>#DIV/0!</v>
      </c>
      <c r="Q74" s="36" t="e">
        <f>IF(P74&lt;&gt;"",VLOOKUP(P74,Expectations!$A$2:$B$25,2,TRUE),"")</f>
        <v>#DIV/0!</v>
      </c>
      <c r="R74" s="37" t="e">
        <f>IF(P74&lt;&gt;"",VLOOKUP(P74,Expectations!$A$2:$C$25,3,TRUE),"")</f>
        <v>#DIV/0!</v>
      </c>
      <c r="S74" s="17" t="str">
        <f>IF(H74&gt;0,VLOOKUP(H74,Reading!$A$3:$B$61,2,FALSE),"")</f>
        <v/>
      </c>
      <c r="T74" s="38" t="str">
        <f>IF(J74&gt;0,VLOOKUP(J74,'TA scores'!$A$2:$B$16,2,FALSE),"")</f>
        <v/>
      </c>
      <c r="U74" s="16" t="str">
        <f>IF(I74&gt;0,VLOOKUP(I74,Maths!$A$3:$B$121,2,FALSE),"")</f>
        <v/>
      </c>
      <c r="V74" s="16" t="str">
        <f>IF(K74&gt;0,VLOOKUP(K74,GPS!$A$3:$B$121,2,FALSE),"")</f>
        <v/>
      </c>
      <c r="W74" s="39" t="e">
        <f>IF(R74&lt;&gt;"",VLOOKUP(R74,Expectations!$C$2:$F$25,2,FALSE),"")</f>
        <v>#DIV/0!</v>
      </c>
      <c r="X74" s="39" t="e">
        <f>IF(R74&lt;&gt;"",VLOOKUP(R74,Expectations!$C$2:$F$25,3,FALSE),"")</f>
        <v>#DIV/0!</v>
      </c>
      <c r="Y74" s="39" t="e">
        <f>IF(R74&lt;&gt;"",VLOOKUP(R74,Expectations!$C$2:$F$25,4,FALSE),"")</f>
        <v>#DIV/0!</v>
      </c>
      <c r="Z74" s="5" t="str">
        <f t="shared" si="11"/>
        <v/>
      </c>
      <c r="AA74" s="5" t="str">
        <f t="shared" si="12"/>
        <v/>
      </c>
      <c r="AB74" s="5" t="str">
        <f t="shared" si="13"/>
        <v/>
      </c>
    </row>
    <row r="75" spans="1:28" x14ac:dyDescent="0.35">
      <c r="A75" s="20"/>
      <c r="B75" s="19"/>
      <c r="C75" s="19"/>
      <c r="D75" s="19"/>
      <c r="E75" s="18"/>
      <c r="F75" s="19"/>
      <c r="G75" s="19"/>
      <c r="H75" s="18"/>
      <c r="I75" s="19"/>
      <c r="J75" s="19"/>
      <c r="K75" s="19"/>
      <c r="L75" s="34" t="str">
        <f>IF(E75&lt;&gt;0,VLOOKUP(E75,'Prior Attainment'!$A$3:$B$23,2,FALSE),"")</f>
        <v/>
      </c>
      <c r="M75" s="34" t="str">
        <f>IF(F75&lt;&gt;0,VLOOKUP(F75,'Prior Attainment'!$A$3:$B$23,2,FALSE),"")</f>
        <v/>
      </c>
      <c r="N75" s="34" t="str">
        <f>IF(G75&lt;&gt;0,VLOOKUP(G75,'Prior Attainment'!$A$3:$B$23,2,FALSE),"")</f>
        <v/>
      </c>
      <c r="O75" s="35" t="e">
        <f t="shared" si="9"/>
        <v>#DIV/0!</v>
      </c>
      <c r="P75" s="35" t="e">
        <f t="shared" si="10"/>
        <v>#DIV/0!</v>
      </c>
      <c r="Q75" s="36" t="e">
        <f>IF(P75&lt;&gt;"",VLOOKUP(P75,Expectations!$A$2:$B$25,2,TRUE),"")</f>
        <v>#DIV/0!</v>
      </c>
      <c r="R75" s="37" t="e">
        <f>IF(P75&lt;&gt;"",VLOOKUP(P75,Expectations!$A$2:$C$25,3,TRUE),"")</f>
        <v>#DIV/0!</v>
      </c>
      <c r="S75" s="17" t="str">
        <f>IF(H75&gt;0,VLOOKUP(H75,Reading!$A$3:$B$61,2,FALSE),"")</f>
        <v/>
      </c>
      <c r="T75" s="38" t="str">
        <f>IF(J75&gt;0,VLOOKUP(J75,'TA scores'!$A$2:$B$16,2,FALSE),"")</f>
        <v/>
      </c>
      <c r="U75" s="16" t="str">
        <f>IF(I75&gt;0,VLOOKUP(I75,Maths!$A$3:$B$121,2,FALSE),"")</f>
        <v/>
      </c>
      <c r="V75" s="16" t="str">
        <f>IF(K75&gt;0,VLOOKUP(K75,GPS!$A$3:$B$121,2,FALSE),"")</f>
        <v/>
      </c>
      <c r="W75" s="39" t="e">
        <f>IF(R75&lt;&gt;"",VLOOKUP(R75,Expectations!$C$2:$F$25,2,FALSE),"")</f>
        <v>#DIV/0!</v>
      </c>
      <c r="X75" s="39" t="e">
        <f>IF(R75&lt;&gt;"",VLOOKUP(R75,Expectations!$C$2:$F$25,3,FALSE),"")</f>
        <v>#DIV/0!</v>
      </c>
      <c r="Y75" s="39" t="e">
        <f>IF(R75&lt;&gt;"",VLOOKUP(R75,Expectations!$C$2:$F$25,4,FALSE),"")</f>
        <v>#DIV/0!</v>
      </c>
      <c r="Z75" s="5" t="str">
        <f t="shared" si="11"/>
        <v/>
      </c>
      <c r="AA75" s="5" t="str">
        <f t="shared" si="12"/>
        <v/>
      </c>
      <c r="AB75" s="5" t="str">
        <f t="shared" si="13"/>
        <v/>
      </c>
    </row>
    <row r="76" spans="1:28" x14ac:dyDescent="0.35">
      <c r="A76" s="20"/>
      <c r="B76" s="19"/>
      <c r="C76" s="19"/>
      <c r="D76" s="19"/>
      <c r="E76" s="18"/>
      <c r="F76" s="19"/>
      <c r="G76" s="19"/>
      <c r="H76" s="18"/>
      <c r="I76" s="19"/>
      <c r="J76" s="19"/>
      <c r="K76" s="19"/>
      <c r="L76" s="34" t="str">
        <f>IF(E76&lt;&gt;0,VLOOKUP(E76,'Prior Attainment'!$A$3:$B$23,2,FALSE),"")</f>
        <v/>
      </c>
      <c r="M76" s="34" t="str">
        <f>IF(F76&lt;&gt;0,VLOOKUP(F76,'Prior Attainment'!$A$3:$B$23,2,FALSE),"")</f>
        <v/>
      </c>
      <c r="N76" s="34" t="str">
        <f>IF(G76&lt;&gt;0,VLOOKUP(G76,'Prior Attainment'!$A$3:$B$23,2,FALSE),"")</f>
        <v/>
      </c>
      <c r="O76" s="35" t="e">
        <f t="shared" si="9"/>
        <v>#DIV/0!</v>
      </c>
      <c r="P76" s="35" t="e">
        <f t="shared" si="10"/>
        <v>#DIV/0!</v>
      </c>
      <c r="Q76" s="36" t="e">
        <f>IF(P76&lt;&gt;"",VLOOKUP(P76,Expectations!$A$2:$B$25,2,TRUE),"")</f>
        <v>#DIV/0!</v>
      </c>
      <c r="R76" s="37" t="e">
        <f>IF(P76&lt;&gt;"",VLOOKUP(P76,Expectations!$A$2:$C$25,3,TRUE),"")</f>
        <v>#DIV/0!</v>
      </c>
      <c r="S76" s="17" t="str">
        <f>IF(H76&gt;0,VLOOKUP(H76,Reading!$A$3:$B$61,2,FALSE),"")</f>
        <v/>
      </c>
      <c r="T76" s="38" t="str">
        <f>IF(J76&gt;0,VLOOKUP(J76,'TA scores'!$A$2:$B$16,2,FALSE),"")</f>
        <v/>
      </c>
      <c r="U76" s="16" t="str">
        <f>IF(I76&gt;0,VLOOKUP(I76,Maths!$A$3:$B$121,2,FALSE),"")</f>
        <v/>
      </c>
      <c r="V76" s="16" t="str">
        <f>IF(K76&gt;0,VLOOKUP(K76,GPS!$A$3:$B$121,2,FALSE),"")</f>
        <v/>
      </c>
      <c r="W76" s="39" t="e">
        <f>IF(R76&lt;&gt;"",VLOOKUP(R76,Expectations!$C$2:$F$25,2,FALSE),"")</f>
        <v>#DIV/0!</v>
      </c>
      <c r="X76" s="39" t="e">
        <f>IF(R76&lt;&gt;"",VLOOKUP(R76,Expectations!$C$2:$F$25,3,FALSE),"")</f>
        <v>#DIV/0!</v>
      </c>
      <c r="Y76" s="39" t="e">
        <f>IF(R76&lt;&gt;"",VLOOKUP(R76,Expectations!$C$2:$F$25,4,FALSE),"")</f>
        <v>#DIV/0!</v>
      </c>
      <c r="Z76" s="5" t="str">
        <f t="shared" si="11"/>
        <v/>
      </c>
      <c r="AA76" s="5" t="str">
        <f t="shared" si="12"/>
        <v/>
      </c>
      <c r="AB76" s="5" t="str">
        <f t="shared" si="13"/>
        <v/>
      </c>
    </row>
    <row r="77" spans="1:28" x14ac:dyDescent="0.35">
      <c r="A77" s="20"/>
      <c r="B77" s="19"/>
      <c r="C77" s="19"/>
      <c r="D77" s="19"/>
      <c r="E77" s="18"/>
      <c r="F77" s="19"/>
      <c r="G77" s="19"/>
      <c r="H77" s="18"/>
      <c r="I77" s="19"/>
      <c r="J77" s="19"/>
      <c r="K77" s="19"/>
      <c r="L77" s="34" t="str">
        <f>IF(E77&lt;&gt;0,VLOOKUP(E77,'Prior Attainment'!$A$3:$B$23,2,FALSE),"")</f>
        <v/>
      </c>
      <c r="M77" s="34" t="str">
        <f>IF(F77&lt;&gt;0,VLOOKUP(F77,'Prior Attainment'!$A$3:$B$23,2,FALSE),"")</f>
        <v/>
      </c>
      <c r="N77" s="34" t="str">
        <f>IF(G77&lt;&gt;0,VLOOKUP(G77,'Prior Attainment'!$A$3:$B$23,2,FALSE),"")</f>
        <v/>
      </c>
      <c r="O77" s="35" t="e">
        <f t="shared" si="9"/>
        <v>#DIV/0!</v>
      </c>
      <c r="P77" s="35" t="e">
        <f t="shared" si="10"/>
        <v>#DIV/0!</v>
      </c>
      <c r="Q77" s="36" t="e">
        <f>IF(P77&lt;&gt;"",VLOOKUP(P77,Expectations!$A$2:$B$25,2,TRUE),"")</f>
        <v>#DIV/0!</v>
      </c>
      <c r="R77" s="37" t="e">
        <f>IF(P77&lt;&gt;"",VLOOKUP(P77,Expectations!$A$2:$C$25,3,TRUE),"")</f>
        <v>#DIV/0!</v>
      </c>
      <c r="S77" s="17" t="str">
        <f>IF(H77&gt;0,VLOOKUP(H77,Reading!$A$3:$B$61,2,FALSE),"")</f>
        <v/>
      </c>
      <c r="T77" s="38" t="str">
        <f>IF(J77&gt;0,VLOOKUP(J77,'TA scores'!$A$2:$B$16,2,FALSE),"")</f>
        <v/>
      </c>
      <c r="U77" s="16" t="str">
        <f>IF(I77&gt;0,VLOOKUP(I77,Maths!$A$3:$B$121,2,FALSE),"")</f>
        <v/>
      </c>
      <c r="V77" s="16" t="str">
        <f>IF(K77&gt;0,VLOOKUP(K77,GPS!$A$3:$B$121,2,FALSE),"")</f>
        <v/>
      </c>
      <c r="W77" s="39" t="e">
        <f>IF(R77&lt;&gt;"",VLOOKUP(R77,Expectations!$C$2:$F$25,2,FALSE),"")</f>
        <v>#DIV/0!</v>
      </c>
      <c r="X77" s="39" t="e">
        <f>IF(R77&lt;&gt;"",VLOOKUP(R77,Expectations!$C$2:$F$25,3,FALSE),"")</f>
        <v>#DIV/0!</v>
      </c>
      <c r="Y77" s="39" t="e">
        <f>IF(R77&lt;&gt;"",VLOOKUP(R77,Expectations!$C$2:$F$25,4,FALSE),"")</f>
        <v>#DIV/0!</v>
      </c>
      <c r="Z77" s="5" t="str">
        <f t="shared" si="11"/>
        <v/>
      </c>
      <c r="AA77" s="5" t="str">
        <f t="shared" si="12"/>
        <v/>
      </c>
      <c r="AB77" s="5" t="str">
        <f t="shared" si="13"/>
        <v/>
      </c>
    </row>
    <row r="78" spans="1:28" x14ac:dyDescent="0.35">
      <c r="A78" s="20"/>
      <c r="B78" s="19"/>
      <c r="C78" s="19"/>
      <c r="D78" s="19"/>
      <c r="E78" s="18"/>
      <c r="F78" s="19"/>
      <c r="G78" s="19"/>
      <c r="H78" s="18"/>
      <c r="I78" s="19"/>
      <c r="J78" s="19"/>
      <c r="K78" s="19"/>
      <c r="L78" s="34" t="str">
        <f>IF(E78&lt;&gt;0,VLOOKUP(E78,'Prior Attainment'!$A$3:$B$23,2,FALSE),"")</f>
        <v/>
      </c>
      <c r="M78" s="34" t="str">
        <f>IF(F78&lt;&gt;0,VLOOKUP(F78,'Prior Attainment'!$A$3:$B$23,2,FALSE),"")</f>
        <v/>
      </c>
      <c r="N78" s="34" t="str">
        <f>IF(G78&lt;&gt;0,VLOOKUP(G78,'Prior Attainment'!$A$3:$B$23,2,FALSE),"")</f>
        <v/>
      </c>
      <c r="O78" s="35" t="e">
        <f t="shared" si="9"/>
        <v>#DIV/0!</v>
      </c>
      <c r="P78" s="35" t="e">
        <f t="shared" si="10"/>
        <v>#DIV/0!</v>
      </c>
      <c r="Q78" s="36" t="e">
        <f>IF(P78&lt;&gt;"",VLOOKUP(P78,Expectations!$A$2:$B$25,2,TRUE),"")</f>
        <v>#DIV/0!</v>
      </c>
      <c r="R78" s="37" t="e">
        <f>IF(P78&lt;&gt;"",VLOOKUP(P78,Expectations!$A$2:$C$25,3,TRUE),"")</f>
        <v>#DIV/0!</v>
      </c>
      <c r="S78" s="17" t="str">
        <f>IF(H78&gt;0,VLOOKUP(H78,Reading!$A$3:$B$61,2,FALSE),"")</f>
        <v/>
      </c>
      <c r="T78" s="38" t="str">
        <f>IF(J78&gt;0,VLOOKUP(J78,'TA scores'!$A$2:$B$16,2,FALSE),"")</f>
        <v/>
      </c>
      <c r="U78" s="16" t="str">
        <f>IF(I78&gt;0,VLOOKUP(I78,Maths!$A$3:$B$121,2,FALSE),"")</f>
        <v/>
      </c>
      <c r="V78" s="16" t="str">
        <f>IF(K78&gt;0,VLOOKUP(K78,GPS!$A$3:$B$121,2,FALSE),"")</f>
        <v/>
      </c>
      <c r="W78" s="39" t="e">
        <f>IF(R78&lt;&gt;"",VLOOKUP(R78,Expectations!$C$2:$F$25,2,FALSE),"")</f>
        <v>#DIV/0!</v>
      </c>
      <c r="X78" s="39" t="e">
        <f>IF(R78&lt;&gt;"",VLOOKUP(R78,Expectations!$C$2:$F$25,3,FALSE),"")</f>
        <v>#DIV/0!</v>
      </c>
      <c r="Y78" s="39" t="e">
        <f>IF(R78&lt;&gt;"",VLOOKUP(R78,Expectations!$C$2:$F$25,4,FALSE),"")</f>
        <v>#DIV/0!</v>
      </c>
      <c r="Z78" s="5" t="str">
        <f t="shared" si="11"/>
        <v/>
      </c>
      <c r="AA78" s="5" t="str">
        <f t="shared" si="12"/>
        <v/>
      </c>
      <c r="AB78" s="5" t="str">
        <f t="shared" si="13"/>
        <v/>
      </c>
    </row>
    <row r="79" spans="1:28" x14ac:dyDescent="0.35">
      <c r="A79" s="20"/>
      <c r="B79" s="19"/>
      <c r="C79" s="19"/>
      <c r="D79" s="19"/>
      <c r="E79" s="18"/>
      <c r="F79" s="19"/>
      <c r="G79" s="19"/>
      <c r="H79" s="18"/>
      <c r="I79" s="19"/>
      <c r="J79" s="19"/>
      <c r="K79" s="19"/>
      <c r="L79" s="34" t="str">
        <f>IF(E79&lt;&gt;0,VLOOKUP(E79,'Prior Attainment'!$A$3:$B$23,2,FALSE),"")</f>
        <v/>
      </c>
      <c r="M79" s="34" t="str">
        <f>IF(F79&lt;&gt;0,VLOOKUP(F79,'Prior Attainment'!$A$3:$B$23,2,FALSE),"")</f>
        <v/>
      </c>
      <c r="N79" s="34" t="str">
        <f>IF(G79&lt;&gt;0,VLOOKUP(G79,'Prior Attainment'!$A$3:$B$23,2,FALSE),"")</f>
        <v/>
      </c>
      <c r="O79" s="35" t="e">
        <f t="shared" si="9"/>
        <v>#DIV/0!</v>
      </c>
      <c r="P79" s="35" t="e">
        <f t="shared" si="10"/>
        <v>#DIV/0!</v>
      </c>
      <c r="Q79" s="36" t="e">
        <f>IF(P79&lt;&gt;"",VLOOKUP(P79,Expectations!$A$2:$B$25,2,TRUE),"")</f>
        <v>#DIV/0!</v>
      </c>
      <c r="R79" s="37" t="e">
        <f>IF(P79&lt;&gt;"",VLOOKUP(P79,Expectations!$A$2:$C$25,3,TRUE),"")</f>
        <v>#DIV/0!</v>
      </c>
      <c r="S79" s="17" t="str">
        <f>IF(H79&gt;0,VLOOKUP(H79,Reading!$A$3:$B$61,2,FALSE),"")</f>
        <v/>
      </c>
      <c r="T79" s="38" t="str">
        <f>IF(J79&gt;0,VLOOKUP(J79,'TA scores'!$A$2:$B$16,2,FALSE),"")</f>
        <v/>
      </c>
      <c r="U79" s="16" t="str">
        <f>IF(I79&gt;0,VLOOKUP(I79,Maths!$A$3:$B$121,2,FALSE),"")</f>
        <v/>
      </c>
      <c r="V79" s="16" t="str">
        <f>IF(K79&gt;0,VLOOKUP(K79,GPS!$A$3:$B$121,2,FALSE),"")</f>
        <v/>
      </c>
      <c r="W79" s="39" t="e">
        <f>IF(R79&lt;&gt;"",VLOOKUP(R79,Expectations!$C$2:$F$25,2,FALSE),"")</f>
        <v>#DIV/0!</v>
      </c>
      <c r="X79" s="39" t="e">
        <f>IF(R79&lt;&gt;"",VLOOKUP(R79,Expectations!$C$2:$F$25,3,FALSE),"")</f>
        <v>#DIV/0!</v>
      </c>
      <c r="Y79" s="39" t="e">
        <f>IF(R79&lt;&gt;"",VLOOKUP(R79,Expectations!$C$2:$F$25,4,FALSE),"")</f>
        <v>#DIV/0!</v>
      </c>
      <c r="Z79" s="5" t="str">
        <f t="shared" si="11"/>
        <v/>
      </c>
      <c r="AA79" s="5" t="str">
        <f t="shared" si="12"/>
        <v/>
      </c>
      <c r="AB79" s="5" t="str">
        <f t="shared" si="13"/>
        <v/>
      </c>
    </row>
    <row r="80" spans="1:28" x14ac:dyDescent="0.35">
      <c r="A80" s="20"/>
      <c r="B80" s="19"/>
      <c r="C80" s="19"/>
      <c r="D80" s="19"/>
      <c r="E80" s="18"/>
      <c r="F80" s="19"/>
      <c r="G80" s="19"/>
      <c r="H80" s="18"/>
      <c r="I80" s="19"/>
      <c r="J80" s="19"/>
      <c r="K80" s="19"/>
      <c r="L80" s="34" t="str">
        <f>IF(E80&lt;&gt;0,VLOOKUP(E80,'Prior Attainment'!$A$3:$B$23,2,FALSE),"")</f>
        <v/>
      </c>
      <c r="M80" s="34" t="str">
        <f>IF(F80&lt;&gt;0,VLOOKUP(F80,'Prior Attainment'!$A$3:$B$23,2,FALSE),"")</f>
        <v/>
      </c>
      <c r="N80" s="34" t="str">
        <f>IF(G80&lt;&gt;0,VLOOKUP(G80,'Prior Attainment'!$A$3:$B$23,2,FALSE),"")</f>
        <v/>
      </c>
      <c r="O80" s="35" t="e">
        <f t="shared" si="9"/>
        <v>#DIV/0!</v>
      </c>
      <c r="P80" s="35" t="e">
        <f t="shared" si="10"/>
        <v>#DIV/0!</v>
      </c>
      <c r="Q80" s="36" t="e">
        <f>IF(P80&lt;&gt;"",VLOOKUP(P80,Expectations!$A$2:$B$25,2,TRUE),"")</f>
        <v>#DIV/0!</v>
      </c>
      <c r="R80" s="37" t="e">
        <f>IF(P80&lt;&gt;"",VLOOKUP(P80,Expectations!$A$2:$C$25,3,TRUE),"")</f>
        <v>#DIV/0!</v>
      </c>
      <c r="S80" s="17" t="str">
        <f>IF(H80&gt;0,VLOOKUP(H80,Reading!$A$3:$B$61,2,FALSE),"")</f>
        <v/>
      </c>
      <c r="T80" s="38" t="str">
        <f>IF(J80&gt;0,VLOOKUP(J80,'TA scores'!$A$2:$B$16,2,FALSE),"")</f>
        <v/>
      </c>
      <c r="U80" s="16" t="str">
        <f>IF(I80&gt;0,VLOOKUP(I80,Maths!$A$3:$B$121,2,FALSE),"")</f>
        <v/>
      </c>
      <c r="V80" s="16" t="str">
        <f>IF(K80&gt;0,VLOOKUP(K80,GPS!$A$3:$B$121,2,FALSE),"")</f>
        <v/>
      </c>
      <c r="W80" s="39" t="e">
        <f>IF(R80&lt;&gt;"",VLOOKUP(R80,Expectations!$C$2:$F$25,2,FALSE),"")</f>
        <v>#DIV/0!</v>
      </c>
      <c r="X80" s="39" t="e">
        <f>IF(R80&lt;&gt;"",VLOOKUP(R80,Expectations!$C$2:$F$25,3,FALSE),"")</f>
        <v>#DIV/0!</v>
      </c>
      <c r="Y80" s="39" t="e">
        <f>IF(R80&lt;&gt;"",VLOOKUP(R80,Expectations!$C$2:$F$25,4,FALSE),"")</f>
        <v>#DIV/0!</v>
      </c>
      <c r="Z80" s="5" t="str">
        <f t="shared" si="11"/>
        <v/>
      </c>
      <c r="AA80" s="5" t="str">
        <f t="shared" si="12"/>
        <v/>
      </c>
      <c r="AB80" s="5" t="str">
        <f t="shared" si="13"/>
        <v/>
      </c>
    </row>
    <row r="81" spans="1:28" x14ac:dyDescent="0.35">
      <c r="A81" s="20"/>
      <c r="B81" s="19"/>
      <c r="C81" s="19"/>
      <c r="D81" s="19"/>
      <c r="E81" s="18"/>
      <c r="F81" s="19"/>
      <c r="G81" s="19"/>
      <c r="H81" s="18"/>
      <c r="I81" s="19"/>
      <c r="J81" s="19"/>
      <c r="K81" s="19"/>
      <c r="L81" s="34" t="str">
        <f>IF(E81&lt;&gt;0,VLOOKUP(E81,'Prior Attainment'!$A$3:$B$23,2,FALSE),"")</f>
        <v/>
      </c>
      <c r="M81" s="34" t="str">
        <f>IF(F81&lt;&gt;0,VLOOKUP(F81,'Prior Attainment'!$A$3:$B$23,2,FALSE),"")</f>
        <v/>
      </c>
      <c r="N81" s="34" t="str">
        <f>IF(G81&lt;&gt;0,VLOOKUP(G81,'Prior Attainment'!$A$3:$B$23,2,FALSE),"")</f>
        <v/>
      </c>
      <c r="O81" s="35" t="e">
        <f t="shared" si="9"/>
        <v>#DIV/0!</v>
      </c>
      <c r="P81" s="35" t="e">
        <f t="shared" si="10"/>
        <v>#DIV/0!</v>
      </c>
      <c r="Q81" s="36" t="e">
        <f>IF(P81&lt;&gt;"",VLOOKUP(P81,Expectations!$A$2:$B$25,2,TRUE),"")</f>
        <v>#DIV/0!</v>
      </c>
      <c r="R81" s="37" t="e">
        <f>IF(P81&lt;&gt;"",VLOOKUP(P81,Expectations!$A$2:$C$25,3,TRUE),"")</f>
        <v>#DIV/0!</v>
      </c>
      <c r="S81" s="17" t="str">
        <f>IF(H81&gt;0,VLOOKUP(H81,Reading!$A$3:$B$61,2,FALSE),"")</f>
        <v/>
      </c>
      <c r="T81" s="38" t="str">
        <f>IF(J81&gt;0,VLOOKUP(J81,'TA scores'!$A$2:$B$16,2,FALSE),"")</f>
        <v/>
      </c>
      <c r="U81" s="16" t="str">
        <f>IF(I81&gt;0,VLOOKUP(I81,Maths!$A$3:$B$121,2,FALSE),"")</f>
        <v/>
      </c>
      <c r="V81" s="16" t="str">
        <f>IF(K81&gt;0,VLOOKUP(K81,GPS!$A$3:$B$121,2,FALSE),"")</f>
        <v/>
      </c>
      <c r="W81" s="39" t="e">
        <f>IF(R81&lt;&gt;"",VLOOKUP(R81,Expectations!$C$2:$F$25,2,FALSE),"")</f>
        <v>#DIV/0!</v>
      </c>
      <c r="X81" s="39" t="e">
        <f>IF(R81&lt;&gt;"",VLOOKUP(R81,Expectations!$C$2:$F$25,3,FALSE),"")</f>
        <v>#DIV/0!</v>
      </c>
      <c r="Y81" s="39" t="e">
        <f>IF(R81&lt;&gt;"",VLOOKUP(R81,Expectations!$C$2:$F$25,4,FALSE),"")</f>
        <v>#DIV/0!</v>
      </c>
      <c r="Z81" s="5" t="str">
        <f t="shared" si="11"/>
        <v/>
      </c>
      <c r="AA81" s="5" t="str">
        <f t="shared" si="12"/>
        <v/>
      </c>
      <c r="AB81" s="5" t="str">
        <f t="shared" si="13"/>
        <v/>
      </c>
    </row>
    <row r="82" spans="1:28" x14ac:dyDescent="0.35">
      <c r="A82" s="20"/>
      <c r="B82" s="19"/>
      <c r="C82" s="19"/>
      <c r="D82" s="19"/>
      <c r="E82" s="18"/>
      <c r="F82" s="19"/>
      <c r="G82" s="19"/>
      <c r="H82" s="18"/>
      <c r="I82" s="19"/>
      <c r="J82" s="19"/>
      <c r="K82" s="19"/>
      <c r="L82" s="34" t="str">
        <f>IF(E82&lt;&gt;0,VLOOKUP(E82,'Prior Attainment'!$A$3:$B$23,2,FALSE),"")</f>
        <v/>
      </c>
      <c r="M82" s="34" t="str">
        <f>IF(F82&lt;&gt;0,VLOOKUP(F82,'Prior Attainment'!$A$3:$B$23,2,FALSE),"")</f>
        <v/>
      </c>
      <c r="N82" s="34" t="str">
        <f>IF(G82&lt;&gt;0,VLOOKUP(G82,'Prior Attainment'!$A$3:$B$23,2,FALSE),"")</f>
        <v/>
      </c>
      <c r="O82" s="35" t="e">
        <f t="shared" si="9"/>
        <v>#DIV/0!</v>
      </c>
      <c r="P82" s="35" t="e">
        <f t="shared" si="10"/>
        <v>#DIV/0!</v>
      </c>
      <c r="Q82" s="36" t="e">
        <f>IF(P82&lt;&gt;"",VLOOKUP(P82,Expectations!$A$2:$B$25,2,TRUE),"")</f>
        <v>#DIV/0!</v>
      </c>
      <c r="R82" s="37" t="e">
        <f>IF(P82&lt;&gt;"",VLOOKUP(P82,Expectations!$A$2:$C$25,3,TRUE),"")</f>
        <v>#DIV/0!</v>
      </c>
      <c r="S82" s="17" t="str">
        <f>IF(H82&gt;0,VLOOKUP(H82,Reading!$A$3:$B$61,2,FALSE),"")</f>
        <v/>
      </c>
      <c r="T82" s="38" t="str">
        <f>IF(J82&gt;0,VLOOKUP(J82,'TA scores'!$A$2:$B$16,2,FALSE),"")</f>
        <v/>
      </c>
      <c r="U82" s="16" t="str">
        <f>IF(I82&gt;0,VLOOKUP(I82,Maths!$A$3:$B$121,2,FALSE),"")</f>
        <v/>
      </c>
      <c r="V82" s="16" t="str">
        <f>IF(K82&gt;0,VLOOKUP(K82,GPS!$A$3:$B$121,2,FALSE),"")</f>
        <v/>
      </c>
      <c r="W82" s="39" t="e">
        <f>IF(R82&lt;&gt;"",VLOOKUP(R82,Expectations!$C$2:$F$25,2,FALSE),"")</f>
        <v>#DIV/0!</v>
      </c>
      <c r="X82" s="39" t="e">
        <f>IF(R82&lt;&gt;"",VLOOKUP(R82,Expectations!$C$2:$F$25,3,FALSE),"")</f>
        <v>#DIV/0!</v>
      </c>
      <c r="Y82" s="39" t="e">
        <f>IF(R82&lt;&gt;"",VLOOKUP(R82,Expectations!$C$2:$F$25,4,FALSE),"")</f>
        <v>#DIV/0!</v>
      </c>
      <c r="Z82" s="5" t="str">
        <f t="shared" si="11"/>
        <v/>
      </c>
      <c r="AA82" s="5" t="str">
        <f t="shared" si="12"/>
        <v/>
      </c>
      <c r="AB82" s="5" t="str">
        <f t="shared" si="13"/>
        <v/>
      </c>
    </row>
    <row r="83" spans="1:28" x14ac:dyDescent="0.35">
      <c r="A83" s="20"/>
      <c r="B83" s="19"/>
      <c r="C83" s="19"/>
      <c r="D83" s="19"/>
      <c r="E83" s="18"/>
      <c r="F83" s="19"/>
      <c r="G83" s="19"/>
      <c r="H83" s="18"/>
      <c r="I83" s="19"/>
      <c r="J83" s="19"/>
      <c r="K83" s="19"/>
      <c r="L83" s="34" t="str">
        <f>IF(E83&lt;&gt;0,VLOOKUP(E83,'Prior Attainment'!$A$3:$B$23,2,FALSE),"")</f>
        <v/>
      </c>
      <c r="M83" s="34" t="str">
        <f>IF(F83&lt;&gt;0,VLOOKUP(F83,'Prior Attainment'!$A$3:$B$23,2,FALSE),"")</f>
        <v/>
      </c>
      <c r="N83" s="34" t="str">
        <f>IF(G83&lt;&gt;0,VLOOKUP(G83,'Prior Attainment'!$A$3:$B$23,2,FALSE),"")</f>
        <v/>
      </c>
      <c r="O83" s="35" t="e">
        <f t="shared" si="9"/>
        <v>#DIV/0!</v>
      </c>
      <c r="P83" s="35" t="e">
        <f t="shared" si="10"/>
        <v>#DIV/0!</v>
      </c>
      <c r="Q83" s="36" t="e">
        <f>IF(P83&lt;&gt;"",VLOOKUP(P83,Expectations!$A$2:$B$25,2,TRUE),"")</f>
        <v>#DIV/0!</v>
      </c>
      <c r="R83" s="37" t="e">
        <f>IF(P83&lt;&gt;"",VLOOKUP(P83,Expectations!$A$2:$C$25,3,TRUE),"")</f>
        <v>#DIV/0!</v>
      </c>
      <c r="S83" s="17" t="str">
        <f>IF(H83&gt;0,VLOOKUP(H83,Reading!$A$3:$B$61,2,FALSE),"")</f>
        <v/>
      </c>
      <c r="T83" s="38" t="str">
        <f>IF(J83&gt;0,VLOOKUP(J83,'TA scores'!$A$2:$B$16,2,FALSE),"")</f>
        <v/>
      </c>
      <c r="U83" s="16" t="str">
        <f>IF(I83&gt;0,VLOOKUP(I83,Maths!$A$3:$B$121,2,FALSE),"")</f>
        <v/>
      </c>
      <c r="V83" s="16" t="str">
        <f>IF(K83&gt;0,VLOOKUP(K83,GPS!$A$3:$B$121,2,FALSE),"")</f>
        <v/>
      </c>
      <c r="W83" s="39" t="e">
        <f>IF(R83&lt;&gt;"",VLOOKUP(R83,Expectations!$C$2:$F$25,2,FALSE),"")</f>
        <v>#DIV/0!</v>
      </c>
      <c r="X83" s="39" t="e">
        <f>IF(R83&lt;&gt;"",VLOOKUP(R83,Expectations!$C$2:$F$25,3,FALSE),"")</f>
        <v>#DIV/0!</v>
      </c>
      <c r="Y83" s="39" t="e">
        <f>IF(R83&lt;&gt;"",VLOOKUP(R83,Expectations!$C$2:$F$25,4,FALSE),"")</f>
        <v>#DIV/0!</v>
      </c>
      <c r="Z83" s="5" t="str">
        <f t="shared" si="11"/>
        <v/>
      </c>
      <c r="AA83" s="5" t="str">
        <f t="shared" si="12"/>
        <v/>
      </c>
      <c r="AB83" s="5" t="str">
        <f t="shared" si="13"/>
        <v/>
      </c>
    </row>
    <row r="84" spans="1:28" x14ac:dyDescent="0.35">
      <c r="A84" s="20"/>
      <c r="B84" s="19"/>
      <c r="C84" s="19"/>
      <c r="D84" s="19"/>
      <c r="E84" s="18"/>
      <c r="F84" s="19"/>
      <c r="G84" s="19"/>
      <c r="H84" s="18"/>
      <c r="I84" s="19"/>
      <c r="J84" s="19"/>
      <c r="K84" s="19"/>
      <c r="L84" s="34" t="str">
        <f>IF(E84&lt;&gt;0,VLOOKUP(E84,'Prior Attainment'!$A$3:$B$23,2,FALSE),"")</f>
        <v/>
      </c>
      <c r="M84" s="34" t="str">
        <f>IF(F84&lt;&gt;0,VLOOKUP(F84,'Prior Attainment'!$A$3:$B$23,2,FALSE),"")</f>
        <v/>
      </c>
      <c r="N84" s="34" t="str">
        <f>IF(G84&lt;&gt;0,VLOOKUP(G84,'Prior Attainment'!$A$3:$B$23,2,FALSE),"")</f>
        <v/>
      </c>
      <c r="O84" s="35" t="e">
        <f t="shared" si="9"/>
        <v>#DIV/0!</v>
      </c>
      <c r="P84" s="35" t="e">
        <f t="shared" si="10"/>
        <v>#DIV/0!</v>
      </c>
      <c r="Q84" s="36" t="e">
        <f>IF(P84&lt;&gt;"",VLOOKUP(P84,Expectations!$A$2:$B$25,2,TRUE),"")</f>
        <v>#DIV/0!</v>
      </c>
      <c r="R84" s="37" t="e">
        <f>IF(P84&lt;&gt;"",VLOOKUP(P84,Expectations!$A$2:$C$25,3,TRUE),"")</f>
        <v>#DIV/0!</v>
      </c>
      <c r="S84" s="17" t="str">
        <f>IF(H84&gt;0,VLOOKUP(H84,Reading!$A$3:$B$61,2,FALSE),"")</f>
        <v/>
      </c>
      <c r="T84" s="38" t="str">
        <f>IF(J84&gt;0,VLOOKUP(J84,'TA scores'!$A$2:$B$16,2,FALSE),"")</f>
        <v/>
      </c>
      <c r="U84" s="16" t="str">
        <f>IF(I84&gt;0,VLOOKUP(I84,Maths!$A$3:$B$121,2,FALSE),"")</f>
        <v/>
      </c>
      <c r="V84" s="16" t="str">
        <f>IF(K84&gt;0,VLOOKUP(K84,GPS!$A$3:$B$121,2,FALSE),"")</f>
        <v/>
      </c>
      <c r="W84" s="39" t="e">
        <f>IF(R84&lt;&gt;"",VLOOKUP(R84,Expectations!$C$2:$F$25,2,FALSE),"")</f>
        <v>#DIV/0!</v>
      </c>
      <c r="X84" s="39" t="e">
        <f>IF(R84&lt;&gt;"",VLOOKUP(R84,Expectations!$C$2:$F$25,3,FALSE),"")</f>
        <v>#DIV/0!</v>
      </c>
      <c r="Y84" s="39" t="e">
        <f>IF(R84&lt;&gt;"",VLOOKUP(R84,Expectations!$C$2:$F$25,4,FALSE),"")</f>
        <v>#DIV/0!</v>
      </c>
      <c r="Z84" s="5" t="str">
        <f t="shared" si="11"/>
        <v/>
      </c>
      <c r="AA84" s="5" t="str">
        <f t="shared" si="12"/>
        <v/>
      </c>
      <c r="AB84" s="5" t="str">
        <f t="shared" si="13"/>
        <v/>
      </c>
    </row>
    <row r="85" spans="1:28" x14ac:dyDescent="0.35">
      <c r="A85" s="20"/>
      <c r="B85" s="19"/>
      <c r="C85" s="19"/>
      <c r="D85" s="19"/>
      <c r="E85" s="18"/>
      <c r="F85" s="19"/>
      <c r="G85" s="19"/>
      <c r="H85" s="18"/>
      <c r="I85" s="19"/>
      <c r="J85" s="19"/>
      <c r="K85" s="19"/>
      <c r="L85" s="34" t="str">
        <f>IF(E85&lt;&gt;0,VLOOKUP(E85,'Prior Attainment'!$A$3:$B$23,2,FALSE),"")</f>
        <v/>
      </c>
      <c r="M85" s="34" t="str">
        <f>IF(F85&lt;&gt;0,VLOOKUP(F85,'Prior Attainment'!$A$3:$B$23,2,FALSE),"")</f>
        <v/>
      </c>
      <c r="N85" s="34" t="str">
        <f>IF(G85&lt;&gt;0,VLOOKUP(G85,'Prior Attainment'!$A$3:$B$23,2,FALSE),"")</f>
        <v/>
      </c>
      <c r="O85" s="35" t="e">
        <f t="shared" si="9"/>
        <v>#DIV/0!</v>
      </c>
      <c r="P85" s="35" t="e">
        <f t="shared" si="10"/>
        <v>#DIV/0!</v>
      </c>
      <c r="Q85" s="36" t="e">
        <f>IF(P85&lt;&gt;"",VLOOKUP(P85,Expectations!$A$2:$B$25,2,TRUE),"")</f>
        <v>#DIV/0!</v>
      </c>
      <c r="R85" s="37" t="e">
        <f>IF(P85&lt;&gt;"",VLOOKUP(P85,Expectations!$A$2:$C$25,3,TRUE),"")</f>
        <v>#DIV/0!</v>
      </c>
      <c r="S85" s="17" t="str">
        <f>IF(H85&gt;0,VLOOKUP(H85,Reading!$A$3:$B$61,2,FALSE),"")</f>
        <v/>
      </c>
      <c r="T85" s="38" t="str">
        <f>IF(J85&gt;0,VLOOKUP(J85,'TA scores'!$A$2:$B$16,2,FALSE),"")</f>
        <v/>
      </c>
      <c r="U85" s="16" t="str">
        <f>IF(I85&gt;0,VLOOKUP(I85,Maths!$A$3:$B$121,2,FALSE),"")</f>
        <v/>
      </c>
      <c r="V85" s="16" t="str">
        <f>IF(K85&gt;0,VLOOKUP(K85,GPS!$A$3:$B$121,2,FALSE),"")</f>
        <v/>
      </c>
      <c r="W85" s="39" t="e">
        <f>IF(R85&lt;&gt;"",VLOOKUP(R85,Expectations!$C$2:$F$25,2,FALSE),"")</f>
        <v>#DIV/0!</v>
      </c>
      <c r="X85" s="39" t="e">
        <f>IF(R85&lt;&gt;"",VLOOKUP(R85,Expectations!$C$2:$F$25,3,FALSE),"")</f>
        <v>#DIV/0!</v>
      </c>
      <c r="Y85" s="39" t="e">
        <f>IF(R85&lt;&gt;"",VLOOKUP(R85,Expectations!$C$2:$F$25,4,FALSE),"")</f>
        <v>#DIV/0!</v>
      </c>
      <c r="Z85" s="5" t="str">
        <f t="shared" si="11"/>
        <v/>
      </c>
      <c r="AA85" s="5" t="str">
        <f t="shared" si="12"/>
        <v/>
      </c>
      <c r="AB85" s="5" t="str">
        <f t="shared" si="13"/>
        <v/>
      </c>
    </row>
    <row r="86" spans="1:28" x14ac:dyDescent="0.35">
      <c r="A86" s="20"/>
      <c r="B86" s="19"/>
      <c r="C86" s="19"/>
      <c r="D86" s="19"/>
      <c r="E86" s="18"/>
      <c r="F86" s="19"/>
      <c r="G86" s="19"/>
      <c r="H86" s="18"/>
      <c r="I86" s="19"/>
      <c r="J86" s="19"/>
      <c r="K86" s="19"/>
      <c r="L86" s="34" t="str">
        <f>IF(E86&lt;&gt;0,VLOOKUP(E86,'Prior Attainment'!$A$3:$B$23,2,FALSE),"")</f>
        <v/>
      </c>
      <c r="M86" s="34" t="str">
        <f>IF(F86&lt;&gt;0,VLOOKUP(F86,'Prior Attainment'!$A$3:$B$23,2,FALSE),"")</f>
        <v/>
      </c>
      <c r="N86" s="34" t="str">
        <f>IF(G86&lt;&gt;0,VLOOKUP(G86,'Prior Attainment'!$A$3:$B$23,2,FALSE),"")</f>
        <v/>
      </c>
      <c r="O86" s="35" t="e">
        <f t="shared" si="9"/>
        <v>#DIV/0!</v>
      </c>
      <c r="P86" s="35" t="e">
        <f t="shared" si="10"/>
        <v>#DIV/0!</v>
      </c>
      <c r="Q86" s="36" t="e">
        <f>IF(P86&lt;&gt;"",VLOOKUP(P86,Expectations!$A$2:$B$25,2,TRUE),"")</f>
        <v>#DIV/0!</v>
      </c>
      <c r="R86" s="37" t="e">
        <f>IF(P86&lt;&gt;"",VLOOKUP(P86,Expectations!$A$2:$C$25,3,TRUE),"")</f>
        <v>#DIV/0!</v>
      </c>
      <c r="S86" s="17" t="str">
        <f>IF(H86&gt;0,VLOOKUP(H86,Reading!$A$3:$B$61,2,FALSE),"")</f>
        <v/>
      </c>
      <c r="T86" s="38" t="str">
        <f>IF(J86&gt;0,VLOOKUP(J86,'TA scores'!$A$2:$B$16,2,FALSE),"")</f>
        <v/>
      </c>
      <c r="U86" s="16" t="str">
        <f>IF(I86&gt;0,VLOOKUP(I86,Maths!$A$3:$B$121,2,FALSE),"")</f>
        <v/>
      </c>
      <c r="V86" s="16" t="str">
        <f>IF(K86&gt;0,VLOOKUP(K86,GPS!$A$3:$B$121,2,FALSE),"")</f>
        <v/>
      </c>
      <c r="W86" s="39" t="e">
        <f>IF(R86&lt;&gt;"",VLOOKUP(R86,Expectations!$C$2:$F$25,2,FALSE),"")</f>
        <v>#DIV/0!</v>
      </c>
      <c r="X86" s="39" t="e">
        <f>IF(R86&lt;&gt;"",VLOOKUP(R86,Expectations!$C$2:$F$25,3,FALSE),"")</f>
        <v>#DIV/0!</v>
      </c>
      <c r="Y86" s="39" t="e">
        <f>IF(R86&lt;&gt;"",VLOOKUP(R86,Expectations!$C$2:$F$25,4,FALSE),"")</f>
        <v>#DIV/0!</v>
      </c>
      <c r="Z86" s="5" t="str">
        <f t="shared" si="11"/>
        <v/>
      </c>
      <c r="AA86" s="5" t="str">
        <f t="shared" si="12"/>
        <v/>
      </c>
      <c r="AB86" s="5" t="str">
        <f t="shared" si="13"/>
        <v/>
      </c>
    </row>
    <row r="87" spans="1:28" x14ac:dyDescent="0.35">
      <c r="A87" s="20"/>
      <c r="B87" s="19"/>
      <c r="C87" s="19"/>
      <c r="D87" s="19"/>
      <c r="E87" s="18"/>
      <c r="F87" s="19"/>
      <c r="G87" s="19"/>
      <c r="H87" s="18"/>
      <c r="I87" s="19"/>
      <c r="J87" s="19"/>
      <c r="K87" s="19"/>
      <c r="L87" s="34" t="str">
        <f>IF(E87&lt;&gt;0,VLOOKUP(E87,'Prior Attainment'!$A$3:$B$23,2,FALSE),"")</f>
        <v/>
      </c>
      <c r="M87" s="34" t="str">
        <f>IF(F87&lt;&gt;0,VLOOKUP(F87,'Prior Attainment'!$A$3:$B$23,2,FALSE),"")</f>
        <v/>
      </c>
      <c r="N87" s="34" t="str">
        <f>IF(G87&lt;&gt;0,VLOOKUP(G87,'Prior Attainment'!$A$3:$B$23,2,FALSE),"")</f>
        <v/>
      </c>
      <c r="O87" s="35" t="e">
        <f t="shared" si="9"/>
        <v>#DIV/0!</v>
      </c>
      <c r="P87" s="35" t="e">
        <f t="shared" si="10"/>
        <v>#DIV/0!</v>
      </c>
      <c r="Q87" s="36" t="e">
        <f>IF(P87&lt;&gt;"",VLOOKUP(P87,Expectations!$A$2:$B$25,2,TRUE),"")</f>
        <v>#DIV/0!</v>
      </c>
      <c r="R87" s="37" t="e">
        <f>IF(P87&lt;&gt;"",VLOOKUP(P87,Expectations!$A$2:$C$25,3,TRUE),"")</f>
        <v>#DIV/0!</v>
      </c>
      <c r="S87" s="17" t="str">
        <f>IF(H87&gt;0,VLOOKUP(H87,Reading!$A$3:$B$61,2,FALSE),"")</f>
        <v/>
      </c>
      <c r="T87" s="38" t="str">
        <f>IF(J87&gt;0,VLOOKUP(J87,'TA scores'!$A$2:$B$16,2,FALSE),"")</f>
        <v/>
      </c>
      <c r="U87" s="16" t="str">
        <f>IF(I87&gt;0,VLOOKUP(I87,Maths!$A$3:$B$121,2,FALSE),"")</f>
        <v/>
      </c>
      <c r="V87" s="16" t="str">
        <f>IF(K87&gt;0,VLOOKUP(K87,GPS!$A$3:$B$121,2,FALSE),"")</f>
        <v/>
      </c>
      <c r="W87" s="39" t="e">
        <f>IF(R87&lt;&gt;"",VLOOKUP(R87,Expectations!$C$2:$F$25,2,FALSE),"")</f>
        <v>#DIV/0!</v>
      </c>
      <c r="X87" s="39" t="e">
        <f>IF(R87&lt;&gt;"",VLOOKUP(R87,Expectations!$C$2:$F$25,3,FALSE),"")</f>
        <v>#DIV/0!</v>
      </c>
      <c r="Y87" s="39" t="e">
        <f>IF(R87&lt;&gt;"",VLOOKUP(R87,Expectations!$C$2:$F$25,4,FALSE),"")</f>
        <v>#DIV/0!</v>
      </c>
      <c r="Z87" s="5" t="str">
        <f t="shared" si="11"/>
        <v/>
      </c>
      <c r="AA87" s="5" t="str">
        <f t="shared" si="12"/>
        <v/>
      </c>
      <c r="AB87" s="5" t="str">
        <f t="shared" si="13"/>
        <v/>
      </c>
    </row>
    <row r="88" spans="1:28" x14ac:dyDescent="0.35">
      <c r="A88" s="20"/>
      <c r="B88" s="19"/>
      <c r="C88" s="19"/>
      <c r="D88" s="19"/>
      <c r="E88" s="18"/>
      <c r="F88" s="19"/>
      <c r="G88" s="19"/>
      <c r="H88" s="18"/>
      <c r="I88" s="19"/>
      <c r="J88" s="19"/>
      <c r="K88" s="19"/>
      <c r="L88" s="34" t="str">
        <f>IF(E88&lt;&gt;0,VLOOKUP(E88,'Prior Attainment'!$A$3:$B$23,2,FALSE),"")</f>
        <v/>
      </c>
      <c r="M88" s="34" t="str">
        <f>IF(F88&lt;&gt;0,VLOOKUP(F88,'Prior Attainment'!$A$3:$B$23,2,FALSE),"")</f>
        <v/>
      </c>
      <c r="N88" s="34" t="str">
        <f>IF(G88&lt;&gt;0,VLOOKUP(G88,'Prior Attainment'!$A$3:$B$23,2,FALSE),"")</f>
        <v/>
      </c>
      <c r="O88" s="35" t="e">
        <f t="shared" si="9"/>
        <v>#DIV/0!</v>
      </c>
      <c r="P88" s="35" t="e">
        <f t="shared" si="10"/>
        <v>#DIV/0!</v>
      </c>
      <c r="Q88" s="36" t="e">
        <f>IF(P88&lt;&gt;"",VLOOKUP(P88,Expectations!$A$2:$B$25,2,TRUE),"")</f>
        <v>#DIV/0!</v>
      </c>
      <c r="R88" s="37" t="e">
        <f>IF(P88&lt;&gt;"",VLOOKUP(P88,Expectations!$A$2:$C$25,3,TRUE),"")</f>
        <v>#DIV/0!</v>
      </c>
      <c r="S88" s="17" t="str">
        <f>IF(H88&gt;0,VLOOKUP(H88,Reading!$A$3:$B$61,2,FALSE),"")</f>
        <v/>
      </c>
      <c r="T88" s="38" t="str">
        <f>IF(J88&gt;0,VLOOKUP(J88,'TA scores'!$A$2:$B$16,2,FALSE),"")</f>
        <v/>
      </c>
      <c r="U88" s="16" t="str">
        <f>IF(I88&gt;0,VLOOKUP(I88,Maths!$A$3:$B$121,2,FALSE),"")</f>
        <v/>
      </c>
      <c r="V88" s="16" t="str">
        <f>IF(K88&gt;0,VLOOKUP(K88,GPS!$A$3:$B$121,2,FALSE),"")</f>
        <v/>
      </c>
      <c r="W88" s="39" t="e">
        <f>IF(R88&lt;&gt;"",VLOOKUP(R88,Expectations!$C$2:$F$25,2,FALSE),"")</f>
        <v>#DIV/0!</v>
      </c>
      <c r="X88" s="39" t="e">
        <f>IF(R88&lt;&gt;"",VLOOKUP(R88,Expectations!$C$2:$F$25,3,FALSE),"")</f>
        <v>#DIV/0!</v>
      </c>
      <c r="Y88" s="39" t="e">
        <f>IF(R88&lt;&gt;"",VLOOKUP(R88,Expectations!$C$2:$F$25,4,FALSE),"")</f>
        <v>#DIV/0!</v>
      </c>
      <c r="Z88" s="5" t="str">
        <f t="shared" si="11"/>
        <v/>
      </c>
      <c r="AA88" s="5" t="str">
        <f t="shared" si="12"/>
        <v/>
      </c>
      <c r="AB88" s="5" t="str">
        <f t="shared" si="13"/>
        <v/>
      </c>
    </row>
    <row r="89" spans="1:28" x14ac:dyDescent="0.35">
      <c r="A89" s="20"/>
      <c r="B89" s="19"/>
      <c r="C89" s="19"/>
      <c r="D89" s="19"/>
      <c r="E89" s="18"/>
      <c r="F89" s="19"/>
      <c r="G89" s="19"/>
      <c r="H89" s="18"/>
      <c r="I89" s="19"/>
      <c r="J89" s="19"/>
      <c r="K89" s="19"/>
      <c r="L89" s="34" t="str">
        <f>IF(E89&lt;&gt;0,VLOOKUP(E89,'Prior Attainment'!$A$3:$B$23,2,FALSE),"")</f>
        <v/>
      </c>
      <c r="M89" s="34" t="str">
        <f>IF(F89&lt;&gt;0,VLOOKUP(F89,'Prior Attainment'!$A$3:$B$23,2,FALSE),"")</f>
        <v/>
      </c>
      <c r="N89" s="34" t="str">
        <f>IF(G89&lt;&gt;0,VLOOKUP(G89,'Prior Attainment'!$A$3:$B$23,2,FALSE),"")</f>
        <v/>
      </c>
      <c r="O89" s="35" t="e">
        <f t="shared" si="9"/>
        <v>#DIV/0!</v>
      </c>
      <c r="P89" s="35" t="e">
        <f t="shared" si="10"/>
        <v>#DIV/0!</v>
      </c>
      <c r="Q89" s="36" t="e">
        <f>IF(P89&lt;&gt;"",VLOOKUP(P89,Expectations!$A$2:$B$25,2,TRUE),"")</f>
        <v>#DIV/0!</v>
      </c>
      <c r="R89" s="37" t="e">
        <f>IF(P89&lt;&gt;"",VLOOKUP(P89,Expectations!$A$2:$C$25,3,TRUE),"")</f>
        <v>#DIV/0!</v>
      </c>
      <c r="S89" s="17" t="str">
        <f>IF(H89&gt;0,VLOOKUP(H89,Reading!$A$3:$B$61,2,FALSE),"")</f>
        <v/>
      </c>
      <c r="T89" s="38" t="str">
        <f>IF(J89&gt;0,VLOOKUP(J89,'TA scores'!$A$2:$B$16,2,FALSE),"")</f>
        <v/>
      </c>
      <c r="U89" s="16" t="str">
        <f>IF(I89&gt;0,VLOOKUP(I89,Maths!$A$3:$B$121,2,FALSE),"")</f>
        <v/>
      </c>
      <c r="V89" s="16" t="str">
        <f>IF(K89&gt;0,VLOOKUP(K89,GPS!$A$3:$B$121,2,FALSE),"")</f>
        <v/>
      </c>
      <c r="W89" s="39" t="e">
        <f>IF(R89&lt;&gt;"",VLOOKUP(R89,Expectations!$C$2:$F$25,2,FALSE),"")</f>
        <v>#DIV/0!</v>
      </c>
      <c r="X89" s="39" t="e">
        <f>IF(R89&lt;&gt;"",VLOOKUP(R89,Expectations!$C$2:$F$25,3,FALSE),"")</f>
        <v>#DIV/0!</v>
      </c>
      <c r="Y89" s="39" t="e">
        <f>IF(R89&lt;&gt;"",VLOOKUP(R89,Expectations!$C$2:$F$25,4,FALSE),"")</f>
        <v>#DIV/0!</v>
      </c>
      <c r="Z89" s="5" t="str">
        <f t="shared" si="11"/>
        <v/>
      </c>
      <c r="AA89" s="5" t="str">
        <f t="shared" si="12"/>
        <v/>
      </c>
      <c r="AB89" s="5" t="str">
        <f t="shared" si="13"/>
        <v/>
      </c>
    </row>
    <row r="90" spans="1:28" x14ac:dyDescent="0.35">
      <c r="A90" s="20"/>
      <c r="B90" s="19"/>
      <c r="C90" s="19"/>
      <c r="D90" s="19"/>
      <c r="E90" s="18"/>
      <c r="F90" s="19"/>
      <c r="G90" s="19"/>
      <c r="H90" s="18"/>
      <c r="I90" s="19"/>
      <c r="J90" s="19"/>
      <c r="K90" s="19"/>
      <c r="L90" s="34" t="str">
        <f>IF(E90&lt;&gt;0,VLOOKUP(E90,'Prior Attainment'!$A$3:$B$23,2,FALSE),"")</f>
        <v/>
      </c>
      <c r="M90" s="34" t="str">
        <f>IF(F90&lt;&gt;0,VLOOKUP(F90,'Prior Attainment'!$A$3:$B$23,2,FALSE),"")</f>
        <v/>
      </c>
      <c r="N90" s="34" t="str">
        <f>IF(G90&lt;&gt;0,VLOOKUP(G90,'Prior Attainment'!$A$3:$B$23,2,FALSE),"")</f>
        <v/>
      </c>
      <c r="O90" s="35" t="e">
        <f t="shared" si="9"/>
        <v>#DIV/0!</v>
      </c>
      <c r="P90" s="35" t="e">
        <f t="shared" si="10"/>
        <v>#DIV/0!</v>
      </c>
      <c r="Q90" s="36" t="e">
        <f>IF(P90&lt;&gt;"",VLOOKUP(P90,Expectations!$A$2:$B$25,2,TRUE),"")</f>
        <v>#DIV/0!</v>
      </c>
      <c r="R90" s="37" t="e">
        <f>IF(P90&lt;&gt;"",VLOOKUP(P90,Expectations!$A$2:$C$25,3,TRUE),"")</f>
        <v>#DIV/0!</v>
      </c>
      <c r="S90" s="17" t="str">
        <f>IF(H90&gt;0,VLOOKUP(H90,Reading!$A$3:$B$61,2,FALSE),"")</f>
        <v/>
      </c>
      <c r="T90" s="38" t="str">
        <f>IF(J90&gt;0,VLOOKUP(J90,'TA scores'!$A$2:$B$16,2,FALSE),"")</f>
        <v/>
      </c>
      <c r="U90" s="16" t="str">
        <f>IF(I90&gt;0,VLOOKUP(I90,Maths!$A$3:$B$121,2,FALSE),"")</f>
        <v/>
      </c>
      <c r="V90" s="16" t="str">
        <f>IF(K90&gt;0,VLOOKUP(K90,GPS!$A$3:$B$121,2,FALSE),"")</f>
        <v/>
      </c>
      <c r="W90" s="39" t="e">
        <f>IF(R90&lt;&gt;"",VLOOKUP(R90,Expectations!$C$2:$F$25,2,FALSE),"")</f>
        <v>#DIV/0!</v>
      </c>
      <c r="X90" s="39" t="e">
        <f>IF(R90&lt;&gt;"",VLOOKUP(R90,Expectations!$C$2:$F$25,3,FALSE),"")</f>
        <v>#DIV/0!</v>
      </c>
      <c r="Y90" s="39" t="e">
        <f>IF(R90&lt;&gt;"",VLOOKUP(R90,Expectations!$C$2:$F$25,4,FALSE),"")</f>
        <v>#DIV/0!</v>
      </c>
      <c r="Z90" s="5" t="str">
        <f t="shared" si="11"/>
        <v/>
      </c>
      <c r="AA90" s="5" t="str">
        <f t="shared" si="12"/>
        <v/>
      </c>
      <c r="AB90" s="5" t="str">
        <f t="shared" si="13"/>
        <v/>
      </c>
    </row>
    <row r="91" spans="1:28" x14ac:dyDescent="0.35">
      <c r="A91" s="20"/>
      <c r="B91" s="19"/>
      <c r="C91" s="19"/>
      <c r="D91" s="19"/>
      <c r="E91" s="18"/>
      <c r="F91" s="19"/>
      <c r="G91" s="19"/>
      <c r="H91" s="18"/>
      <c r="I91" s="19"/>
      <c r="J91" s="19"/>
      <c r="K91" s="19"/>
      <c r="L91" s="34" t="str">
        <f>IF(E91&lt;&gt;0,VLOOKUP(E91,'Prior Attainment'!$A$3:$B$23,2,FALSE),"")</f>
        <v/>
      </c>
      <c r="M91" s="34" t="str">
        <f>IF(F91&lt;&gt;0,VLOOKUP(F91,'Prior Attainment'!$A$3:$B$23,2,FALSE),"")</f>
        <v/>
      </c>
      <c r="N91" s="34" t="str">
        <f>IF(G91&lt;&gt;0,VLOOKUP(G91,'Prior Attainment'!$A$3:$B$23,2,FALSE),"")</f>
        <v/>
      </c>
      <c r="O91" s="35" t="e">
        <f t="shared" si="9"/>
        <v>#DIV/0!</v>
      </c>
      <c r="P91" s="35" t="e">
        <f t="shared" si="10"/>
        <v>#DIV/0!</v>
      </c>
      <c r="Q91" s="36" t="e">
        <f>IF(P91&lt;&gt;"",VLOOKUP(P91,Expectations!$A$2:$B$25,2,TRUE),"")</f>
        <v>#DIV/0!</v>
      </c>
      <c r="R91" s="37" t="e">
        <f>IF(P91&lt;&gt;"",VLOOKUP(P91,Expectations!$A$2:$C$25,3,TRUE),"")</f>
        <v>#DIV/0!</v>
      </c>
      <c r="S91" s="17" t="str">
        <f>IF(H91&gt;0,VLOOKUP(H91,Reading!$A$3:$B$61,2,FALSE),"")</f>
        <v/>
      </c>
      <c r="T91" s="38" t="str">
        <f>IF(J91&gt;0,VLOOKUP(J91,'TA scores'!$A$2:$B$16,2,FALSE),"")</f>
        <v/>
      </c>
      <c r="U91" s="16" t="str">
        <f>IF(I91&gt;0,VLOOKUP(I91,Maths!$A$3:$B$121,2,FALSE),"")</f>
        <v/>
      </c>
      <c r="V91" s="16" t="str">
        <f>IF(K91&gt;0,VLOOKUP(K91,GPS!$A$3:$B$121,2,FALSE),"")</f>
        <v/>
      </c>
      <c r="W91" s="39" t="e">
        <f>IF(R91&lt;&gt;"",VLOOKUP(R91,Expectations!$C$2:$F$25,2,FALSE),"")</f>
        <v>#DIV/0!</v>
      </c>
      <c r="X91" s="39" t="e">
        <f>IF(R91&lt;&gt;"",VLOOKUP(R91,Expectations!$C$2:$F$25,3,FALSE),"")</f>
        <v>#DIV/0!</v>
      </c>
      <c r="Y91" s="39" t="e">
        <f>IF(R91&lt;&gt;"",VLOOKUP(R91,Expectations!$C$2:$F$25,4,FALSE),"")</f>
        <v>#DIV/0!</v>
      </c>
      <c r="Z91" s="5" t="str">
        <f t="shared" si="11"/>
        <v/>
      </c>
      <c r="AA91" s="5" t="str">
        <f t="shared" si="12"/>
        <v/>
      </c>
      <c r="AB91" s="5" t="str">
        <f t="shared" si="13"/>
        <v/>
      </c>
    </row>
    <row r="92" spans="1:28" x14ac:dyDescent="0.35">
      <c r="A92" s="20"/>
      <c r="B92" s="19"/>
      <c r="C92" s="19"/>
      <c r="D92" s="19"/>
      <c r="E92" s="18"/>
      <c r="F92" s="19"/>
      <c r="G92" s="19"/>
      <c r="H92" s="18"/>
      <c r="I92" s="19"/>
      <c r="J92" s="19"/>
      <c r="K92" s="19"/>
      <c r="L92" s="34" t="str">
        <f>IF(E92&lt;&gt;0,VLOOKUP(E92,'Prior Attainment'!$A$3:$B$23,2,FALSE),"")</f>
        <v/>
      </c>
      <c r="M92" s="34" t="str">
        <f>IF(F92&lt;&gt;0,VLOOKUP(F92,'Prior Attainment'!$A$3:$B$23,2,FALSE),"")</f>
        <v/>
      </c>
      <c r="N92" s="34" t="str">
        <f>IF(G92&lt;&gt;0,VLOOKUP(G92,'Prior Attainment'!$A$3:$B$23,2,FALSE),"")</f>
        <v/>
      </c>
      <c r="O92" s="35" t="e">
        <f t="shared" si="9"/>
        <v>#DIV/0!</v>
      </c>
      <c r="P92" s="35" t="e">
        <f t="shared" si="10"/>
        <v>#DIV/0!</v>
      </c>
      <c r="Q92" s="36" t="e">
        <f>IF(P92&lt;&gt;"",VLOOKUP(P92,Expectations!$A$2:$B$25,2,TRUE),"")</f>
        <v>#DIV/0!</v>
      </c>
      <c r="R92" s="37" t="e">
        <f>IF(P92&lt;&gt;"",VLOOKUP(P92,Expectations!$A$2:$C$25,3,TRUE),"")</f>
        <v>#DIV/0!</v>
      </c>
      <c r="S92" s="17" t="str">
        <f>IF(H92&gt;0,VLOOKUP(H92,Reading!$A$3:$B$61,2,FALSE),"")</f>
        <v/>
      </c>
      <c r="T92" s="38" t="str">
        <f>IF(J92&gt;0,VLOOKUP(J92,'TA scores'!$A$2:$B$16,2,FALSE),"")</f>
        <v/>
      </c>
      <c r="U92" s="16" t="str">
        <f>IF(I92&gt;0,VLOOKUP(I92,Maths!$A$3:$B$121,2,FALSE),"")</f>
        <v/>
      </c>
      <c r="V92" s="16" t="str">
        <f>IF(K92&gt;0,VLOOKUP(K92,GPS!$A$3:$B$121,2,FALSE),"")</f>
        <v/>
      </c>
      <c r="W92" s="39" t="e">
        <f>IF(R92&lt;&gt;"",VLOOKUP(R92,Expectations!$C$2:$F$25,2,FALSE),"")</f>
        <v>#DIV/0!</v>
      </c>
      <c r="X92" s="39" t="e">
        <f>IF(R92&lt;&gt;"",VLOOKUP(R92,Expectations!$C$2:$F$25,3,FALSE),"")</f>
        <v>#DIV/0!</v>
      </c>
      <c r="Y92" s="39" t="e">
        <f>IF(R92&lt;&gt;"",VLOOKUP(R92,Expectations!$C$2:$F$25,4,FALSE),"")</f>
        <v>#DIV/0!</v>
      </c>
      <c r="Z92" s="5" t="str">
        <f t="shared" si="11"/>
        <v/>
      </c>
      <c r="AA92" s="5" t="str">
        <f t="shared" si="12"/>
        <v/>
      </c>
      <c r="AB92" s="5" t="str">
        <f t="shared" si="13"/>
        <v/>
      </c>
    </row>
    <row r="93" spans="1:28" x14ac:dyDescent="0.35">
      <c r="A93" s="20"/>
      <c r="B93" s="19"/>
      <c r="C93" s="19"/>
      <c r="D93" s="19"/>
      <c r="E93" s="18"/>
      <c r="F93" s="19"/>
      <c r="G93" s="19"/>
      <c r="H93" s="18"/>
      <c r="I93" s="19"/>
      <c r="J93" s="19"/>
      <c r="K93" s="19"/>
      <c r="L93" s="34" t="str">
        <f>IF(E93&lt;&gt;0,VLOOKUP(E93,'Prior Attainment'!$A$3:$B$23,2,FALSE),"")</f>
        <v/>
      </c>
      <c r="M93" s="34" t="str">
        <f>IF(F93&lt;&gt;0,VLOOKUP(F93,'Prior Attainment'!$A$3:$B$23,2,FALSE),"")</f>
        <v/>
      </c>
      <c r="N93" s="34" t="str">
        <f>IF(G93&lt;&gt;0,VLOOKUP(G93,'Prior Attainment'!$A$3:$B$23,2,FALSE),"")</f>
        <v/>
      </c>
      <c r="O93" s="35" t="e">
        <f t="shared" si="9"/>
        <v>#DIV/0!</v>
      </c>
      <c r="P93" s="35" t="e">
        <f t="shared" si="10"/>
        <v>#DIV/0!</v>
      </c>
      <c r="Q93" s="36" t="e">
        <f>IF(P93&lt;&gt;"",VLOOKUP(P93,Expectations!$A$2:$B$25,2,TRUE),"")</f>
        <v>#DIV/0!</v>
      </c>
      <c r="R93" s="37" t="e">
        <f>IF(P93&lt;&gt;"",VLOOKUP(P93,Expectations!$A$2:$C$25,3,TRUE),"")</f>
        <v>#DIV/0!</v>
      </c>
      <c r="S93" s="17" t="str">
        <f>IF(H93&gt;0,VLOOKUP(H93,Reading!$A$3:$B$61,2,FALSE),"")</f>
        <v/>
      </c>
      <c r="T93" s="38" t="str">
        <f>IF(J93&gt;0,VLOOKUP(J93,'TA scores'!$A$2:$B$16,2,FALSE),"")</f>
        <v/>
      </c>
      <c r="U93" s="16" t="str">
        <f>IF(I93&gt;0,VLOOKUP(I93,Maths!$A$3:$B$121,2,FALSE),"")</f>
        <v/>
      </c>
      <c r="V93" s="16" t="str">
        <f>IF(K93&gt;0,VLOOKUP(K93,GPS!$A$3:$B$121,2,FALSE),"")</f>
        <v/>
      </c>
      <c r="W93" s="39" t="e">
        <f>IF(R93&lt;&gt;"",VLOOKUP(R93,Expectations!$C$2:$F$25,2,FALSE),"")</f>
        <v>#DIV/0!</v>
      </c>
      <c r="X93" s="39" t="e">
        <f>IF(R93&lt;&gt;"",VLOOKUP(R93,Expectations!$C$2:$F$25,3,FALSE),"")</f>
        <v>#DIV/0!</v>
      </c>
      <c r="Y93" s="39" t="e">
        <f>IF(R93&lt;&gt;"",VLOOKUP(R93,Expectations!$C$2:$F$25,4,FALSE),"")</f>
        <v>#DIV/0!</v>
      </c>
      <c r="Z93" s="5" t="str">
        <f t="shared" si="11"/>
        <v/>
      </c>
      <c r="AA93" s="5" t="str">
        <f t="shared" si="12"/>
        <v/>
      </c>
      <c r="AB93" s="5" t="str">
        <f t="shared" si="13"/>
        <v/>
      </c>
    </row>
    <row r="94" spans="1:28" x14ac:dyDescent="0.35">
      <c r="A94" s="20"/>
      <c r="B94" s="19"/>
      <c r="C94" s="19"/>
      <c r="D94" s="19"/>
      <c r="E94" s="18"/>
      <c r="F94" s="19"/>
      <c r="G94" s="19"/>
      <c r="H94" s="18"/>
      <c r="I94" s="19"/>
      <c r="J94" s="19"/>
      <c r="K94" s="19"/>
      <c r="L94" s="34" t="str">
        <f>IF(E94&lt;&gt;0,VLOOKUP(E94,'Prior Attainment'!$A$3:$B$23,2,FALSE),"")</f>
        <v/>
      </c>
      <c r="M94" s="34" t="str">
        <f>IF(F94&lt;&gt;0,VLOOKUP(F94,'Prior Attainment'!$A$3:$B$23,2,FALSE),"")</f>
        <v/>
      </c>
      <c r="N94" s="34" t="str">
        <f>IF(G94&lt;&gt;0,VLOOKUP(G94,'Prior Attainment'!$A$3:$B$23,2,FALSE),"")</f>
        <v/>
      </c>
      <c r="O94" s="35" t="e">
        <f t="shared" si="9"/>
        <v>#DIV/0!</v>
      </c>
      <c r="P94" s="35" t="e">
        <f t="shared" si="10"/>
        <v>#DIV/0!</v>
      </c>
      <c r="Q94" s="36" t="e">
        <f>IF(P94&lt;&gt;"",VLOOKUP(P94,Expectations!$A$2:$B$25,2,TRUE),"")</f>
        <v>#DIV/0!</v>
      </c>
      <c r="R94" s="37" t="e">
        <f>IF(P94&lt;&gt;"",VLOOKUP(P94,Expectations!$A$2:$C$25,3,TRUE),"")</f>
        <v>#DIV/0!</v>
      </c>
      <c r="S94" s="17" t="str">
        <f>IF(H94&gt;0,VLOOKUP(H94,Reading!$A$3:$B$61,2,FALSE),"")</f>
        <v/>
      </c>
      <c r="T94" s="38" t="str">
        <f>IF(J94&gt;0,VLOOKUP(J94,'TA scores'!$A$2:$B$16,2,FALSE),"")</f>
        <v/>
      </c>
      <c r="U94" s="16" t="str">
        <f>IF(I94&gt;0,VLOOKUP(I94,Maths!$A$3:$B$121,2,FALSE),"")</f>
        <v/>
      </c>
      <c r="V94" s="16" t="str">
        <f>IF(K94&gt;0,VLOOKUP(K94,GPS!$A$3:$B$121,2,FALSE),"")</f>
        <v/>
      </c>
      <c r="W94" s="39" t="e">
        <f>IF(R94&lt;&gt;"",VLOOKUP(R94,Expectations!$C$2:$F$25,2,FALSE),"")</f>
        <v>#DIV/0!</v>
      </c>
      <c r="X94" s="39" t="e">
        <f>IF(R94&lt;&gt;"",VLOOKUP(R94,Expectations!$C$2:$F$25,3,FALSE),"")</f>
        <v>#DIV/0!</v>
      </c>
      <c r="Y94" s="39" t="e">
        <f>IF(R94&lt;&gt;"",VLOOKUP(R94,Expectations!$C$2:$F$25,4,FALSE),"")</f>
        <v>#DIV/0!</v>
      </c>
      <c r="Z94" s="5" t="str">
        <f t="shared" si="11"/>
        <v/>
      </c>
      <c r="AA94" s="5" t="str">
        <f t="shared" si="12"/>
        <v/>
      </c>
      <c r="AB94" s="5" t="str">
        <f t="shared" si="13"/>
        <v/>
      </c>
    </row>
    <row r="95" spans="1:28" x14ac:dyDescent="0.35">
      <c r="A95" s="20"/>
      <c r="B95" s="19"/>
      <c r="C95" s="19"/>
      <c r="D95" s="19"/>
      <c r="E95" s="18"/>
      <c r="F95" s="19"/>
      <c r="G95" s="19"/>
      <c r="H95" s="18"/>
      <c r="I95" s="19"/>
      <c r="J95" s="19"/>
      <c r="K95" s="19"/>
      <c r="L95" s="34" t="str">
        <f>IF(E95&lt;&gt;0,VLOOKUP(E95,'Prior Attainment'!$A$3:$B$23,2,FALSE),"")</f>
        <v/>
      </c>
      <c r="M95" s="34" t="str">
        <f>IF(F95&lt;&gt;0,VLOOKUP(F95,'Prior Attainment'!$A$3:$B$23,2,FALSE),"")</f>
        <v/>
      </c>
      <c r="N95" s="34" t="str">
        <f>IF(G95&lt;&gt;0,VLOOKUP(G95,'Prior Attainment'!$A$3:$B$23,2,FALSE),"")</f>
        <v/>
      </c>
      <c r="O95" s="35" t="e">
        <f t="shared" si="9"/>
        <v>#DIV/0!</v>
      </c>
      <c r="P95" s="35" t="e">
        <f t="shared" si="10"/>
        <v>#DIV/0!</v>
      </c>
      <c r="Q95" s="36" t="e">
        <f>IF(P95&lt;&gt;"",VLOOKUP(P95,Expectations!$A$2:$B$25,2,TRUE),"")</f>
        <v>#DIV/0!</v>
      </c>
      <c r="R95" s="37" t="e">
        <f>IF(P95&lt;&gt;"",VLOOKUP(P95,Expectations!$A$2:$C$25,3,TRUE),"")</f>
        <v>#DIV/0!</v>
      </c>
      <c r="S95" s="17" t="str">
        <f>IF(H95&gt;0,VLOOKUP(H95,Reading!$A$3:$B$61,2,FALSE),"")</f>
        <v/>
      </c>
      <c r="T95" s="38" t="str">
        <f>IF(J95&gt;0,VLOOKUP(J95,'TA scores'!$A$2:$B$16,2,FALSE),"")</f>
        <v/>
      </c>
      <c r="U95" s="16" t="str">
        <f>IF(I95&gt;0,VLOOKUP(I95,Maths!$A$3:$B$121,2,FALSE),"")</f>
        <v/>
      </c>
      <c r="V95" s="16" t="str">
        <f>IF(K95&gt;0,VLOOKUP(K95,GPS!$A$3:$B$121,2,FALSE),"")</f>
        <v/>
      </c>
      <c r="W95" s="39" t="e">
        <f>IF(R95&lt;&gt;"",VLOOKUP(R95,Expectations!$C$2:$F$25,2,FALSE),"")</f>
        <v>#DIV/0!</v>
      </c>
      <c r="X95" s="39" t="e">
        <f>IF(R95&lt;&gt;"",VLOOKUP(R95,Expectations!$C$2:$F$25,3,FALSE),"")</f>
        <v>#DIV/0!</v>
      </c>
      <c r="Y95" s="39" t="e">
        <f>IF(R95&lt;&gt;"",VLOOKUP(R95,Expectations!$C$2:$F$25,4,FALSE),"")</f>
        <v>#DIV/0!</v>
      </c>
      <c r="Z95" s="5" t="str">
        <f t="shared" si="11"/>
        <v/>
      </c>
      <c r="AA95" s="5" t="str">
        <f t="shared" si="12"/>
        <v/>
      </c>
      <c r="AB95" s="5" t="str">
        <f t="shared" si="13"/>
        <v/>
      </c>
    </row>
    <row r="96" spans="1:28" x14ac:dyDescent="0.35">
      <c r="A96" s="20"/>
      <c r="B96" s="19"/>
      <c r="C96" s="19"/>
      <c r="D96" s="19"/>
      <c r="E96" s="18"/>
      <c r="F96" s="19"/>
      <c r="G96" s="19"/>
      <c r="H96" s="18"/>
      <c r="I96" s="19"/>
      <c r="J96" s="19"/>
      <c r="K96" s="19"/>
      <c r="L96" s="34" t="str">
        <f>IF(E96&lt;&gt;0,VLOOKUP(E96,'Prior Attainment'!$A$3:$B$23,2,FALSE),"")</f>
        <v/>
      </c>
      <c r="M96" s="34" t="str">
        <f>IF(F96&lt;&gt;0,VLOOKUP(F96,'Prior Attainment'!$A$3:$B$23,2,FALSE),"")</f>
        <v/>
      </c>
      <c r="N96" s="34" t="str">
        <f>IF(G96&lt;&gt;0,VLOOKUP(G96,'Prior Attainment'!$A$3:$B$23,2,FALSE),"")</f>
        <v/>
      </c>
      <c r="O96" s="35" t="e">
        <f t="shared" si="9"/>
        <v>#DIV/0!</v>
      </c>
      <c r="P96" s="35" t="e">
        <f t="shared" si="10"/>
        <v>#DIV/0!</v>
      </c>
      <c r="Q96" s="36" t="e">
        <f>IF(P96&lt;&gt;"",VLOOKUP(P96,Expectations!$A$2:$B$25,2,TRUE),"")</f>
        <v>#DIV/0!</v>
      </c>
      <c r="R96" s="37" t="e">
        <f>IF(P96&lt;&gt;"",VLOOKUP(P96,Expectations!$A$2:$C$25,3,TRUE),"")</f>
        <v>#DIV/0!</v>
      </c>
      <c r="S96" s="17" t="str">
        <f>IF(H96&gt;0,VLOOKUP(H96,Reading!$A$3:$B$61,2,FALSE),"")</f>
        <v/>
      </c>
      <c r="T96" s="38" t="str">
        <f>IF(J96&gt;0,VLOOKUP(J96,'TA scores'!$A$2:$B$16,2,FALSE),"")</f>
        <v/>
      </c>
      <c r="U96" s="16" t="str">
        <f>IF(I96&gt;0,VLOOKUP(I96,Maths!$A$3:$B$121,2,FALSE),"")</f>
        <v/>
      </c>
      <c r="V96" s="16" t="str">
        <f>IF(K96&gt;0,VLOOKUP(K96,GPS!$A$3:$B$121,2,FALSE),"")</f>
        <v/>
      </c>
      <c r="W96" s="39" t="e">
        <f>IF(R96&lt;&gt;"",VLOOKUP(R96,Expectations!$C$2:$F$25,2,FALSE),"")</f>
        <v>#DIV/0!</v>
      </c>
      <c r="X96" s="39" t="e">
        <f>IF(R96&lt;&gt;"",VLOOKUP(R96,Expectations!$C$2:$F$25,3,FALSE),"")</f>
        <v>#DIV/0!</v>
      </c>
      <c r="Y96" s="39" t="e">
        <f>IF(R96&lt;&gt;"",VLOOKUP(R96,Expectations!$C$2:$F$25,4,FALSE),"")</f>
        <v>#DIV/0!</v>
      </c>
      <c r="Z96" s="5" t="str">
        <f t="shared" si="11"/>
        <v/>
      </c>
      <c r="AA96" s="5" t="str">
        <f t="shared" si="12"/>
        <v/>
      </c>
      <c r="AB96" s="5" t="str">
        <f t="shared" si="13"/>
        <v/>
      </c>
    </row>
    <row r="97" spans="1:28" x14ac:dyDescent="0.35">
      <c r="A97" s="20"/>
      <c r="B97" s="19"/>
      <c r="C97" s="19"/>
      <c r="D97" s="19"/>
      <c r="E97" s="18"/>
      <c r="F97" s="19"/>
      <c r="G97" s="19"/>
      <c r="H97" s="18"/>
      <c r="I97" s="19"/>
      <c r="J97" s="19"/>
      <c r="K97" s="19"/>
      <c r="L97" s="34" t="str">
        <f>IF(E97&lt;&gt;0,VLOOKUP(E97,'Prior Attainment'!$A$3:$B$23,2,FALSE),"")</f>
        <v/>
      </c>
      <c r="M97" s="34" t="str">
        <f>IF(F97&lt;&gt;0,VLOOKUP(F97,'Prior Attainment'!$A$3:$B$23,2,FALSE),"")</f>
        <v/>
      </c>
      <c r="N97" s="34" t="str">
        <f>IF(G97&lt;&gt;0,VLOOKUP(G97,'Prior Attainment'!$A$3:$B$23,2,FALSE),"")</f>
        <v/>
      </c>
      <c r="O97" s="35" t="e">
        <f t="shared" si="9"/>
        <v>#DIV/0!</v>
      </c>
      <c r="P97" s="35" t="e">
        <f t="shared" si="10"/>
        <v>#DIV/0!</v>
      </c>
      <c r="Q97" s="36" t="e">
        <f>IF(P97&lt;&gt;"",VLOOKUP(P97,Expectations!$A$2:$B$25,2,TRUE),"")</f>
        <v>#DIV/0!</v>
      </c>
      <c r="R97" s="37" t="e">
        <f>IF(P97&lt;&gt;"",VLOOKUP(P97,Expectations!$A$2:$C$25,3,TRUE),"")</f>
        <v>#DIV/0!</v>
      </c>
      <c r="S97" s="17" t="str">
        <f>IF(H97&gt;0,VLOOKUP(H97,Reading!$A$3:$B$61,2,FALSE),"")</f>
        <v/>
      </c>
      <c r="T97" s="38" t="str">
        <f>IF(J97&gt;0,VLOOKUP(J97,'TA scores'!$A$2:$B$16,2,FALSE),"")</f>
        <v/>
      </c>
      <c r="U97" s="16" t="str">
        <f>IF(I97&gt;0,VLOOKUP(I97,Maths!$A$3:$B$121,2,FALSE),"")</f>
        <v/>
      </c>
      <c r="V97" s="16" t="str">
        <f>IF(K97&gt;0,VLOOKUP(K97,GPS!$A$3:$B$121,2,FALSE),"")</f>
        <v/>
      </c>
      <c r="W97" s="39" t="e">
        <f>IF(R97&lt;&gt;"",VLOOKUP(R97,Expectations!$C$2:$F$25,2,FALSE),"")</f>
        <v>#DIV/0!</v>
      </c>
      <c r="X97" s="39" t="e">
        <f>IF(R97&lt;&gt;"",VLOOKUP(R97,Expectations!$C$2:$F$25,3,FALSE),"")</f>
        <v>#DIV/0!</v>
      </c>
      <c r="Y97" s="39" t="e">
        <f>IF(R97&lt;&gt;"",VLOOKUP(R97,Expectations!$C$2:$F$25,4,FALSE),"")</f>
        <v>#DIV/0!</v>
      </c>
      <c r="Z97" s="5" t="str">
        <f t="shared" si="11"/>
        <v/>
      </c>
      <c r="AA97" s="5" t="str">
        <f t="shared" si="12"/>
        <v/>
      </c>
      <c r="AB97" s="5" t="str">
        <f t="shared" si="13"/>
        <v/>
      </c>
    </row>
    <row r="98" spans="1:28" x14ac:dyDescent="0.35">
      <c r="A98" s="20"/>
      <c r="B98" s="19"/>
      <c r="C98" s="19"/>
      <c r="D98" s="19"/>
      <c r="E98" s="18"/>
      <c r="F98" s="19"/>
      <c r="G98" s="19"/>
      <c r="H98" s="18"/>
      <c r="I98" s="19"/>
      <c r="J98" s="19"/>
      <c r="K98" s="19"/>
      <c r="L98" s="34" t="str">
        <f>IF(E98&lt;&gt;0,VLOOKUP(E98,'Prior Attainment'!$A$3:$B$23,2,FALSE),"")</f>
        <v/>
      </c>
      <c r="M98" s="34" t="str">
        <f>IF(F98&lt;&gt;0,VLOOKUP(F98,'Prior Attainment'!$A$3:$B$23,2,FALSE),"")</f>
        <v/>
      </c>
      <c r="N98" s="34" t="str">
        <f>IF(G98&lt;&gt;0,VLOOKUP(G98,'Prior Attainment'!$A$3:$B$23,2,FALSE),"")</f>
        <v/>
      </c>
      <c r="O98" s="35" t="e">
        <f t="shared" si="9"/>
        <v>#DIV/0!</v>
      </c>
      <c r="P98" s="35" t="e">
        <f t="shared" si="10"/>
        <v>#DIV/0!</v>
      </c>
      <c r="Q98" s="36" t="e">
        <f>IF(P98&lt;&gt;"",VLOOKUP(P98,Expectations!$A$2:$B$25,2,TRUE),"")</f>
        <v>#DIV/0!</v>
      </c>
      <c r="R98" s="37" t="e">
        <f>IF(P98&lt;&gt;"",VLOOKUP(P98,Expectations!$A$2:$C$25,3,TRUE),"")</f>
        <v>#DIV/0!</v>
      </c>
      <c r="S98" s="17" t="str">
        <f>IF(H98&gt;0,VLOOKUP(H98,Reading!$A$3:$B$61,2,FALSE),"")</f>
        <v/>
      </c>
      <c r="T98" s="38" t="str">
        <f>IF(J98&gt;0,VLOOKUP(J98,'TA scores'!$A$2:$B$16,2,FALSE),"")</f>
        <v/>
      </c>
      <c r="U98" s="16" t="str">
        <f>IF(I98&gt;0,VLOOKUP(I98,Maths!$A$3:$B$121,2,FALSE),"")</f>
        <v/>
      </c>
      <c r="V98" s="16" t="str">
        <f>IF(K98&gt;0,VLOOKUP(K98,GPS!$A$3:$B$121,2,FALSE),"")</f>
        <v/>
      </c>
      <c r="W98" s="39" t="e">
        <f>IF(R98&lt;&gt;"",VLOOKUP(R98,Expectations!$C$2:$F$25,2,FALSE),"")</f>
        <v>#DIV/0!</v>
      </c>
      <c r="X98" s="39" t="e">
        <f>IF(R98&lt;&gt;"",VLOOKUP(R98,Expectations!$C$2:$F$25,3,FALSE),"")</f>
        <v>#DIV/0!</v>
      </c>
      <c r="Y98" s="39" t="e">
        <f>IF(R98&lt;&gt;"",VLOOKUP(R98,Expectations!$C$2:$F$25,4,FALSE),"")</f>
        <v>#DIV/0!</v>
      </c>
      <c r="Z98" s="5" t="str">
        <f t="shared" si="11"/>
        <v/>
      </c>
      <c r="AA98" s="5" t="str">
        <f t="shared" si="12"/>
        <v/>
      </c>
      <c r="AB98" s="5" t="str">
        <f t="shared" si="13"/>
        <v/>
      </c>
    </row>
    <row r="99" spans="1:28" x14ac:dyDescent="0.35">
      <c r="A99" s="20"/>
      <c r="B99" s="19"/>
      <c r="C99" s="19"/>
      <c r="D99" s="19"/>
      <c r="E99" s="18"/>
      <c r="F99" s="19"/>
      <c r="G99" s="19"/>
      <c r="H99" s="18"/>
      <c r="I99" s="19"/>
      <c r="J99" s="19"/>
      <c r="K99" s="19"/>
      <c r="L99" s="34" t="str">
        <f>IF(E99&lt;&gt;0,VLOOKUP(E99,'Prior Attainment'!$A$3:$B$23,2,FALSE),"")</f>
        <v/>
      </c>
      <c r="M99" s="34" t="str">
        <f>IF(F99&lt;&gt;0,VLOOKUP(F99,'Prior Attainment'!$A$3:$B$23,2,FALSE),"")</f>
        <v/>
      </c>
      <c r="N99" s="34" t="str">
        <f>IF(G99&lt;&gt;0,VLOOKUP(G99,'Prior Attainment'!$A$3:$B$23,2,FALSE),"")</f>
        <v/>
      </c>
      <c r="O99" s="35" t="e">
        <f t="shared" si="9"/>
        <v>#DIV/0!</v>
      </c>
      <c r="P99" s="35" t="e">
        <f t="shared" si="10"/>
        <v>#DIV/0!</v>
      </c>
      <c r="Q99" s="36" t="e">
        <f>IF(P99&lt;&gt;"",VLOOKUP(P99,Expectations!$A$2:$B$25,2,TRUE),"")</f>
        <v>#DIV/0!</v>
      </c>
      <c r="R99" s="37" t="e">
        <f>IF(P99&lt;&gt;"",VLOOKUP(P99,Expectations!$A$2:$C$25,3,TRUE),"")</f>
        <v>#DIV/0!</v>
      </c>
      <c r="S99" s="17" t="str">
        <f>IF(H99&gt;0,VLOOKUP(H99,Reading!$A$3:$B$61,2,FALSE),"")</f>
        <v/>
      </c>
      <c r="T99" s="38" t="str">
        <f>IF(J99&gt;0,VLOOKUP(J99,'TA scores'!$A$2:$B$16,2,FALSE),"")</f>
        <v/>
      </c>
      <c r="U99" s="16" t="str">
        <f>IF(I99&gt;0,VLOOKUP(I99,Maths!$A$3:$B$121,2,FALSE),"")</f>
        <v/>
      </c>
      <c r="V99" s="16" t="str">
        <f>IF(K99&gt;0,VLOOKUP(K99,GPS!$A$3:$B$121,2,FALSE),"")</f>
        <v/>
      </c>
      <c r="W99" s="39" t="e">
        <f>IF(R99&lt;&gt;"",VLOOKUP(R99,Expectations!$C$2:$F$25,2,FALSE),"")</f>
        <v>#DIV/0!</v>
      </c>
      <c r="X99" s="39" t="e">
        <f>IF(R99&lt;&gt;"",VLOOKUP(R99,Expectations!$C$2:$F$25,3,FALSE),"")</f>
        <v>#DIV/0!</v>
      </c>
      <c r="Y99" s="39" t="e">
        <f>IF(R99&lt;&gt;"",VLOOKUP(R99,Expectations!$C$2:$F$25,4,FALSE),"")</f>
        <v>#DIV/0!</v>
      </c>
      <c r="Z99" s="5" t="str">
        <f t="shared" si="11"/>
        <v/>
      </c>
      <c r="AA99" s="5" t="str">
        <f t="shared" si="12"/>
        <v/>
      </c>
      <c r="AB99" s="5" t="str">
        <f t="shared" si="13"/>
        <v/>
      </c>
    </row>
    <row r="100" spans="1:28" x14ac:dyDescent="0.35">
      <c r="A100" s="20"/>
      <c r="B100" s="19"/>
      <c r="C100" s="19"/>
      <c r="D100" s="19"/>
      <c r="E100" s="18"/>
      <c r="F100" s="19"/>
      <c r="G100" s="19"/>
      <c r="H100" s="18"/>
      <c r="I100" s="19"/>
      <c r="J100" s="19"/>
      <c r="K100" s="19"/>
      <c r="L100" s="34" t="str">
        <f>IF(E100&lt;&gt;0,VLOOKUP(E100,'Prior Attainment'!$A$3:$B$23,2,FALSE),"")</f>
        <v/>
      </c>
      <c r="M100" s="34" t="str">
        <f>IF(F100&lt;&gt;0,VLOOKUP(F100,'Prior Attainment'!$A$3:$B$23,2,FALSE),"")</f>
        <v/>
      </c>
      <c r="N100" s="34" t="str">
        <f>IF(G100&lt;&gt;0,VLOOKUP(G100,'Prior Attainment'!$A$3:$B$23,2,FALSE),"")</f>
        <v/>
      </c>
      <c r="O100" s="35" t="e">
        <f t="shared" si="9"/>
        <v>#DIV/0!</v>
      </c>
      <c r="P100" s="35" t="e">
        <f t="shared" si="10"/>
        <v>#DIV/0!</v>
      </c>
      <c r="Q100" s="36" t="e">
        <f>IF(P100&lt;&gt;"",VLOOKUP(P100,Expectations!$A$2:$B$25,2,TRUE),"")</f>
        <v>#DIV/0!</v>
      </c>
      <c r="R100" s="37" t="e">
        <f>IF(P100&lt;&gt;"",VLOOKUP(P100,Expectations!$A$2:$C$25,3,TRUE),"")</f>
        <v>#DIV/0!</v>
      </c>
      <c r="S100" s="17" t="str">
        <f>IF(H100&gt;0,VLOOKUP(H100,Reading!$A$3:$B$61,2,FALSE),"")</f>
        <v/>
      </c>
      <c r="T100" s="38" t="str">
        <f>IF(J100&gt;0,VLOOKUP(J100,'TA scores'!$A$2:$B$16,2,FALSE),"")</f>
        <v/>
      </c>
      <c r="U100" s="16" t="str">
        <f>IF(I100&gt;0,VLOOKUP(I100,Maths!$A$3:$B$121,2,FALSE),"")</f>
        <v/>
      </c>
      <c r="V100" s="16" t="str">
        <f>IF(K100&gt;0,VLOOKUP(K100,GPS!$A$3:$B$121,2,FALSE),"")</f>
        <v/>
      </c>
      <c r="W100" s="39" t="e">
        <f>IF(R100&lt;&gt;"",VLOOKUP(R100,Expectations!$C$2:$F$25,2,FALSE),"")</f>
        <v>#DIV/0!</v>
      </c>
      <c r="X100" s="39" t="e">
        <f>IF(R100&lt;&gt;"",VLOOKUP(R100,Expectations!$C$2:$F$25,3,FALSE),"")</f>
        <v>#DIV/0!</v>
      </c>
      <c r="Y100" s="39" t="e">
        <f>IF(R100&lt;&gt;"",VLOOKUP(R100,Expectations!$C$2:$F$25,4,FALSE),"")</f>
        <v>#DIV/0!</v>
      </c>
      <c r="Z100" s="5" t="str">
        <f t="shared" si="11"/>
        <v/>
      </c>
      <c r="AA100" s="5" t="str">
        <f t="shared" si="12"/>
        <v/>
      </c>
      <c r="AB100" s="5" t="str">
        <f t="shared" si="13"/>
        <v/>
      </c>
    </row>
    <row r="101" spans="1:28" x14ac:dyDescent="0.35">
      <c r="A101" s="20"/>
      <c r="B101" s="19"/>
      <c r="C101" s="19"/>
      <c r="D101" s="19"/>
      <c r="E101" s="18"/>
      <c r="F101" s="19"/>
      <c r="G101" s="19"/>
      <c r="H101" s="18"/>
      <c r="I101" s="19"/>
      <c r="J101" s="19"/>
      <c r="K101" s="19"/>
      <c r="L101" s="34" t="str">
        <f>IF(E101&lt;&gt;0,VLOOKUP(E101,'Prior Attainment'!$A$3:$B$23,2,FALSE),"")</f>
        <v/>
      </c>
      <c r="M101" s="34" t="str">
        <f>IF(F101&lt;&gt;0,VLOOKUP(F101,'Prior Attainment'!$A$3:$B$23,2,FALSE),"")</f>
        <v/>
      </c>
      <c r="N101" s="34" t="str">
        <f>IF(G101&lt;&gt;0,VLOOKUP(G101,'Prior Attainment'!$A$3:$B$23,2,FALSE),"")</f>
        <v/>
      </c>
      <c r="O101" s="35" t="e">
        <f t="shared" si="9"/>
        <v>#DIV/0!</v>
      </c>
      <c r="P101" s="35" t="e">
        <f t="shared" si="10"/>
        <v>#DIV/0!</v>
      </c>
      <c r="Q101" s="36" t="e">
        <f>IF(P101&lt;&gt;"",VLOOKUP(P101,Expectations!$A$2:$B$25,2,TRUE),"")</f>
        <v>#DIV/0!</v>
      </c>
      <c r="R101" s="37" t="e">
        <f>IF(P101&lt;&gt;"",VLOOKUP(P101,Expectations!$A$2:$C$25,3,TRUE),"")</f>
        <v>#DIV/0!</v>
      </c>
      <c r="S101" s="17" t="str">
        <f>IF(H101&gt;0,VLOOKUP(H101,Reading!$A$3:$B$61,2,FALSE),"")</f>
        <v/>
      </c>
      <c r="T101" s="38" t="str">
        <f>IF(J101&gt;0,VLOOKUP(J101,'TA scores'!$A$2:$B$16,2,FALSE),"")</f>
        <v/>
      </c>
      <c r="U101" s="16" t="str">
        <f>IF(I101&gt;0,VLOOKUP(I101,Maths!$A$3:$B$121,2,FALSE),"")</f>
        <v/>
      </c>
      <c r="V101" s="16" t="str">
        <f>IF(K101&gt;0,VLOOKUP(K101,GPS!$A$3:$B$121,2,FALSE),"")</f>
        <v/>
      </c>
      <c r="W101" s="39" t="e">
        <f>IF(R101&lt;&gt;"",VLOOKUP(R101,Expectations!$C$2:$F$25,2,FALSE),"")</f>
        <v>#DIV/0!</v>
      </c>
      <c r="X101" s="39" t="e">
        <f>IF(R101&lt;&gt;"",VLOOKUP(R101,Expectations!$C$2:$F$25,3,FALSE),"")</f>
        <v>#DIV/0!</v>
      </c>
      <c r="Y101" s="39" t="e">
        <f>IF(R101&lt;&gt;"",VLOOKUP(R101,Expectations!$C$2:$F$25,4,FALSE),"")</f>
        <v>#DIV/0!</v>
      </c>
      <c r="Z101" s="5" t="str">
        <f t="shared" si="11"/>
        <v/>
      </c>
      <c r="AA101" s="5" t="str">
        <f t="shared" si="12"/>
        <v/>
      </c>
      <c r="AB101" s="5" t="str">
        <f t="shared" si="13"/>
        <v/>
      </c>
    </row>
    <row r="102" spans="1:28" x14ac:dyDescent="0.35">
      <c r="A102" s="20"/>
      <c r="B102" s="19"/>
      <c r="C102" s="19"/>
      <c r="D102" s="19"/>
      <c r="E102" s="18"/>
      <c r="F102" s="19"/>
      <c r="G102" s="19"/>
      <c r="H102" s="18"/>
      <c r="I102" s="19"/>
      <c r="J102" s="19"/>
      <c r="K102" s="19"/>
      <c r="L102" s="34" t="str">
        <f>IF(E102&lt;&gt;0,VLOOKUP(E102,'Prior Attainment'!$A$3:$B$23,2,FALSE),"")</f>
        <v/>
      </c>
      <c r="M102" s="34" t="str">
        <f>IF(F102&lt;&gt;0,VLOOKUP(F102,'Prior Attainment'!$A$3:$B$23,2,FALSE),"")</f>
        <v/>
      </c>
      <c r="N102" s="34" t="str">
        <f>IF(G102&lt;&gt;0,VLOOKUP(G102,'Prior Attainment'!$A$3:$B$23,2,FALSE),"")</f>
        <v/>
      </c>
      <c r="O102" s="35" t="e">
        <f t="shared" si="9"/>
        <v>#DIV/0!</v>
      </c>
      <c r="P102" s="35" t="e">
        <f t="shared" si="10"/>
        <v>#DIV/0!</v>
      </c>
      <c r="Q102" s="36" t="e">
        <f>IF(P102&lt;&gt;"",VLOOKUP(P102,Expectations!$A$2:$B$25,2,TRUE),"")</f>
        <v>#DIV/0!</v>
      </c>
      <c r="R102" s="37" t="e">
        <f>IF(P102&lt;&gt;"",VLOOKUP(P102,Expectations!$A$2:$C$25,3,TRUE),"")</f>
        <v>#DIV/0!</v>
      </c>
      <c r="S102" s="17" t="str">
        <f>IF(H102&gt;0,VLOOKUP(H102,Reading!$A$3:$B$61,2,FALSE),"")</f>
        <v/>
      </c>
      <c r="T102" s="38" t="str">
        <f>IF(J102&gt;0,VLOOKUP(J102,'TA scores'!$A$2:$B$16,2,FALSE),"")</f>
        <v/>
      </c>
      <c r="U102" s="16" t="str">
        <f>IF(I102&gt;0,VLOOKUP(I102,Maths!$A$3:$B$121,2,FALSE),"")</f>
        <v/>
      </c>
      <c r="V102" s="16" t="str">
        <f>IF(K102&gt;0,VLOOKUP(K102,GPS!$A$3:$B$121,2,FALSE),"")</f>
        <v/>
      </c>
      <c r="W102" s="39" t="e">
        <f>IF(R102&lt;&gt;"",VLOOKUP(R102,Expectations!$C$2:$F$25,2,FALSE),"")</f>
        <v>#DIV/0!</v>
      </c>
      <c r="X102" s="39" t="e">
        <f>IF(R102&lt;&gt;"",VLOOKUP(R102,Expectations!$C$2:$F$25,3,FALSE),"")</f>
        <v>#DIV/0!</v>
      </c>
      <c r="Y102" s="39" t="e">
        <f>IF(R102&lt;&gt;"",VLOOKUP(R102,Expectations!$C$2:$F$25,4,FALSE),"")</f>
        <v>#DIV/0!</v>
      </c>
      <c r="Z102" s="5" t="str">
        <f t="shared" si="11"/>
        <v/>
      </c>
      <c r="AA102" s="5" t="str">
        <f t="shared" si="12"/>
        <v/>
      </c>
      <c r="AB102" s="5" t="str">
        <f t="shared" si="13"/>
        <v/>
      </c>
    </row>
    <row r="103" spans="1:28" x14ac:dyDescent="0.35">
      <c r="A103" s="20"/>
      <c r="B103" s="19"/>
      <c r="C103" s="19"/>
      <c r="D103" s="19"/>
      <c r="E103" s="18"/>
      <c r="F103" s="19"/>
      <c r="G103" s="19"/>
      <c r="H103" s="18"/>
      <c r="I103" s="19"/>
      <c r="J103" s="19"/>
      <c r="K103" s="19"/>
      <c r="L103" s="34" t="str">
        <f>IF(E103&lt;&gt;0,VLOOKUP(E103,'Prior Attainment'!$A$3:$B$23,2,FALSE),"")</f>
        <v/>
      </c>
      <c r="M103" s="34" t="str">
        <f>IF(F103&lt;&gt;0,VLOOKUP(F103,'Prior Attainment'!$A$3:$B$23,2,FALSE),"")</f>
        <v/>
      </c>
      <c r="N103" s="34" t="str">
        <f>IF(G103&lt;&gt;0,VLOOKUP(G103,'Prior Attainment'!$A$3:$B$23,2,FALSE),"")</f>
        <v/>
      </c>
      <c r="O103" s="35" t="e">
        <f t="shared" si="9"/>
        <v>#DIV/0!</v>
      </c>
      <c r="P103" s="35" t="e">
        <f t="shared" si="10"/>
        <v>#DIV/0!</v>
      </c>
      <c r="Q103" s="36" t="e">
        <f>IF(P103&lt;&gt;"",VLOOKUP(P103,Expectations!$A$2:$B$25,2,TRUE),"")</f>
        <v>#DIV/0!</v>
      </c>
      <c r="R103" s="37" t="e">
        <f>IF(P103&lt;&gt;"",VLOOKUP(P103,Expectations!$A$2:$C$25,3,TRUE),"")</f>
        <v>#DIV/0!</v>
      </c>
      <c r="S103" s="17" t="str">
        <f>IF(H103&gt;0,VLOOKUP(H103,Reading!$A$3:$B$61,2,FALSE),"")</f>
        <v/>
      </c>
      <c r="T103" s="38" t="str">
        <f>IF(J103&gt;0,VLOOKUP(J103,'TA scores'!$A$2:$B$16,2,FALSE),"")</f>
        <v/>
      </c>
      <c r="U103" s="16" t="str">
        <f>IF(I103&gt;0,VLOOKUP(I103,Maths!$A$3:$B$121,2,FALSE),"")</f>
        <v/>
      </c>
      <c r="V103" s="16" t="str">
        <f>IF(K103&gt;0,VLOOKUP(K103,GPS!$A$3:$B$121,2,FALSE),"")</f>
        <v/>
      </c>
      <c r="W103" s="39" t="e">
        <f>IF(R103&lt;&gt;"",VLOOKUP(R103,Expectations!$C$2:$F$25,2,FALSE),"")</f>
        <v>#DIV/0!</v>
      </c>
      <c r="X103" s="39" t="e">
        <f>IF(R103&lt;&gt;"",VLOOKUP(R103,Expectations!$C$2:$F$25,3,FALSE),"")</f>
        <v>#DIV/0!</v>
      </c>
      <c r="Y103" s="39" t="e">
        <f>IF(R103&lt;&gt;"",VLOOKUP(R103,Expectations!$C$2:$F$25,4,FALSE),"")</f>
        <v>#DIV/0!</v>
      </c>
      <c r="Z103" s="5" t="str">
        <f t="shared" si="11"/>
        <v/>
      </c>
      <c r="AA103" s="5" t="str">
        <f t="shared" si="12"/>
        <v/>
      </c>
      <c r="AB103" s="5" t="str">
        <f t="shared" si="13"/>
        <v/>
      </c>
    </row>
    <row r="104" spans="1:28" x14ac:dyDescent="0.35">
      <c r="A104" s="20"/>
      <c r="B104" s="19"/>
      <c r="C104" s="19"/>
      <c r="D104" s="19"/>
      <c r="E104" s="18"/>
      <c r="F104" s="19"/>
      <c r="G104" s="19"/>
      <c r="H104" s="18"/>
      <c r="I104" s="19"/>
      <c r="J104" s="19"/>
      <c r="K104" s="19"/>
      <c r="L104" s="34" t="str">
        <f>IF(E104&lt;&gt;0,VLOOKUP(E104,'Prior Attainment'!$A$3:$B$23,2,FALSE),"")</f>
        <v/>
      </c>
      <c r="M104" s="34" t="str">
        <f>IF(F104&lt;&gt;0,VLOOKUP(F104,'Prior Attainment'!$A$3:$B$23,2,FALSE),"")</f>
        <v/>
      </c>
      <c r="N104" s="34" t="str">
        <f>IF(G104&lt;&gt;0,VLOOKUP(G104,'Prior Attainment'!$A$3:$B$23,2,FALSE),"")</f>
        <v/>
      </c>
      <c r="O104" s="35" t="e">
        <f t="shared" si="9"/>
        <v>#DIV/0!</v>
      </c>
      <c r="P104" s="35" t="e">
        <f t="shared" si="10"/>
        <v>#DIV/0!</v>
      </c>
      <c r="Q104" s="36" t="e">
        <f>IF(P104&lt;&gt;"",VLOOKUP(P104,Expectations!$A$2:$B$25,2,TRUE),"")</f>
        <v>#DIV/0!</v>
      </c>
      <c r="R104" s="37" t="e">
        <f>IF(P104&lt;&gt;"",VLOOKUP(P104,Expectations!$A$2:$C$25,3,TRUE),"")</f>
        <v>#DIV/0!</v>
      </c>
      <c r="S104" s="17" t="str">
        <f>IF(H104&gt;0,VLOOKUP(H104,Reading!$A$3:$B$61,2,FALSE),"")</f>
        <v/>
      </c>
      <c r="T104" s="38" t="str">
        <f>IF(J104&gt;0,VLOOKUP(J104,'TA scores'!$A$2:$B$16,2,FALSE),"")</f>
        <v/>
      </c>
      <c r="U104" s="16" t="str">
        <f>IF(I104&gt;0,VLOOKUP(I104,Maths!$A$3:$B$121,2,FALSE),"")</f>
        <v/>
      </c>
      <c r="V104" s="16" t="str">
        <f>IF(K104&gt;0,VLOOKUP(K104,GPS!$A$3:$B$121,2,FALSE),"")</f>
        <v/>
      </c>
      <c r="W104" s="39" t="e">
        <f>IF(R104&lt;&gt;"",VLOOKUP(R104,Expectations!$C$2:$F$25,2,FALSE),"")</f>
        <v>#DIV/0!</v>
      </c>
      <c r="X104" s="39" t="e">
        <f>IF(R104&lt;&gt;"",VLOOKUP(R104,Expectations!$C$2:$F$25,3,FALSE),"")</f>
        <v>#DIV/0!</v>
      </c>
      <c r="Y104" s="39" t="e">
        <f>IF(R104&lt;&gt;"",VLOOKUP(R104,Expectations!$C$2:$F$25,4,FALSE),"")</f>
        <v>#DIV/0!</v>
      </c>
      <c r="Z104" s="5" t="str">
        <f t="shared" si="11"/>
        <v/>
      </c>
      <c r="AA104" s="5" t="str">
        <f t="shared" si="12"/>
        <v/>
      </c>
      <c r="AB104" s="5" t="str">
        <f t="shared" si="13"/>
        <v/>
      </c>
    </row>
    <row r="105" spans="1:28" x14ac:dyDescent="0.35">
      <c r="A105" s="20"/>
      <c r="B105" s="19"/>
      <c r="C105" s="19"/>
      <c r="D105" s="19"/>
      <c r="E105" s="18"/>
      <c r="F105" s="19"/>
      <c r="G105" s="19"/>
      <c r="H105" s="18"/>
      <c r="I105" s="19"/>
      <c r="J105" s="19"/>
      <c r="K105" s="19"/>
      <c r="L105" s="34" t="str">
        <f>IF(E105&lt;&gt;0,VLOOKUP(E105,'Prior Attainment'!$A$3:$B$23,2,FALSE),"")</f>
        <v/>
      </c>
      <c r="M105" s="34" t="str">
        <f>IF(F105&lt;&gt;0,VLOOKUP(F105,'Prior Attainment'!$A$3:$B$23,2,FALSE),"")</f>
        <v/>
      </c>
      <c r="N105" s="34" t="str">
        <f>IF(G105&lt;&gt;0,VLOOKUP(G105,'Prior Attainment'!$A$3:$B$23,2,FALSE),"")</f>
        <v/>
      </c>
      <c r="O105" s="35" t="e">
        <f t="shared" si="9"/>
        <v>#DIV/0!</v>
      </c>
      <c r="P105" s="35" t="e">
        <f t="shared" si="10"/>
        <v>#DIV/0!</v>
      </c>
      <c r="Q105" s="36" t="e">
        <f>IF(P105&lt;&gt;"",VLOOKUP(P105,Expectations!$A$2:$B$25,2,TRUE),"")</f>
        <v>#DIV/0!</v>
      </c>
      <c r="R105" s="37" t="e">
        <f>IF(P105&lt;&gt;"",VLOOKUP(P105,Expectations!$A$2:$C$25,3,TRUE),"")</f>
        <v>#DIV/0!</v>
      </c>
      <c r="S105" s="17" t="str">
        <f>IF(H105&gt;0,VLOOKUP(H105,Reading!$A$3:$B$61,2,FALSE),"")</f>
        <v/>
      </c>
      <c r="T105" s="38" t="str">
        <f>IF(J105&gt;0,VLOOKUP(J105,'TA scores'!$A$2:$B$16,2,FALSE),"")</f>
        <v/>
      </c>
      <c r="U105" s="16" t="str">
        <f>IF(I105&gt;0,VLOOKUP(I105,Maths!$A$3:$B$121,2,FALSE),"")</f>
        <v/>
      </c>
      <c r="V105" s="16" t="str">
        <f>IF(K105&gt;0,VLOOKUP(K105,GPS!$A$3:$B$121,2,FALSE),"")</f>
        <v/>
      </c>
      <c r="W105" s="39" t="e">
        <f>IF(R105&lt;&gt;"",VLOOKUP(R105,Expectations!$C$2:$F$25,2,FALSE),"")</f>
        <v>#DIV/0!</v>
      </c>
      <c r="X105" s="39" t="e">
        <f>IF(R105&lt;&gt;"",VLOOKUP(R105,Expectations!$C$2:$F$25,3,FALSE),"")</f>
        <v>#DIV/0!</v>
      </c>
      <c r="Y105" s="39" t="e">
        <f>IF(R105&lt;&gt;"",VLOOKUP(R105,Expectations!$C$2:$F$25,4,FALSE),"")</f>
        <v>#DIV/0!</v>
      </c>
      <c r="Z105" s="5" t="str">
        <f t="shared" si="11"/>
        <v/>
      </c>
      <c r="AA105" s="5" t="str">
        <f t="shared" si="12"/>
        <v/>
      </c>
      <c r="AB105" s="5" t="str">
        <f t="shared" si="13"/>
        <v/>
      </c>
    </row>
    <row r="106" spans="1:28" x14ac:dyDescent="0.35">
      <c r="A106" s="20"/>
      <c r="B106" s="19"/>
      <c r="C106" s="19"/>
      <c r="D106" s="19"/>
      <c r="E106" s="18"/>
      <c r="F106" s="19"/>
      <c r="G106" s="19"/>
      <c r="H106" s="18"/>
      <c r="I106" s="19"/>
      <c r="J106" s="19"/>
      <c r="K106" s="19"/>
      <c r="L106" s="34" t="str">
        <f>IF(E106&lt;&gt;0,VLOOKUP(E106,'Prior Attainment'!$A$3:$B$23,2,FALSE),"")</f>
        <v/>
      </c>
      <c r="M106" s="34" t="str">
        <f>IF(F106&lt;&gt;0,VLOOKUP(F106,'Prior Attainment'!$A$3:$B$23,2,FALSE),"")</f>
        <v/>
      </c>
      <c r="N106" s="34" t="str">
        <f>IF(G106&lt;&gt;0,VLOOKUP(G106,'Prior Attainment'!$A$3:$B$23,2,FALSE),"")</f>
        <v/>
      </c>
      <c r="O106" s="35" t="e">
        <f t="shared" si="9"/>
        <v>#DIV/0!</v>
      </c>
      <c r="P106" s="35" t="e">
        <f t="shared" si="10"/>
        <v>#DIV/0!</v>
      </c>
      <c r="Q106" s="36" t="e">
        <f>IF(P106&lt;&gt;"",VLOOKUP(P106,Expectations!$A$2:$B$25,2,TRUE),"")</f>
        <v>#DIV/0!</v>
      </c>
      <c r="R106" s="37" t="e">
        <f>IF(P106&lt;&gt;"",VLOOKUP(P106,Expectations!$A$2:$C$25,3,TRUE),"")</f>
        <v>#DIV/0!</v>
      </c>
      <c r="S106" s="17" t="str">
        <f>IF(H106&gt;0,VLOOKUP(H106,Reading!$A$3:$B$61,2,FALSE),"")</f>
        <v/>
      </c>
      <c r="T106" s="38" t="str">
        <f>IF(J106&gt;0,VLOOKUP(J106,'TA scores'!$A$2:$B$16,2,FALSE),"")</f>
        <v/>
      </c>
      <c r="U106" s="16" t="str">
        <f>IF(I106&gt;0,VLOOKUP(I106,Maths!$A$3:$B$121,2,FALSE),"")</f>
        <v/>
      </c>
      <c r="V106" s="16" t="str">
        <f>IF(K106&gt;0,VLOOKUP(K106,GPS!$A$3:$B$121,2,FALSE),"")</f>
        <v/>
      </c>
      <c r="W106" s="39" t="e">
        <f>IF(R106&lt;&gt;"",VLOOKUP(R106,Expectations!$C$2:$F$25,2,FALSE),"")</f>
        <v>#DIV/0!</v>
      </c>
      <c r="X106" s="39" t="e">
        <f>IF(R106&lt;&gt;"",VLOOKUP(R106,Expectations!$C$2:$F$25,3,FALSE),"")</f>
        <v>#DIV/0!</v>
      </c>
      <c r="Y106" s="39" t="e">
        <f>IF(R106&lt;&gt;"",VLOOKUP(R106,Expectations!$C$2:$F$25,4,FALSE),"")</f>
        <v>#DIV/0!</v>
      </c>
      <c r="Z106" s="5" t="str">
        <f t="shared" si="11"/>
        <v/>
      </c>
      <c r="AA106" s="5" t="str">
        <f t="shared" si="12"/>
        <v/>
      </c>
      <c r="AB106" s="5" t="str">
        <f t="shared" si="13"/>
        <v/>
      </c>
    </row>
    <row r="107" spans="1:28" x14ac:dyDescent="0.35">
      <c r="A107" s="20"/>
      <c r="B107" s="19"/>
      <c r="C107" s="19"/>
      <c r="D107" s="19"/>
      <c r="E107" s="18"/>
      <c r="F107" s="19"/>
      <c r="G107" s="19"/>
      <c r="H107" s="18"/>
      <c r="I107" s="19"/>
      <c r="J107" s="19"/>
      <c r="K107" s="19"/>
      <c r="L107" s="34" t="str">
        <f>IF(E107&lt;&gt;0,VLOOKUP(E107,'Prior Attainment'!$A$3:$B$23,2,FALSE),"")</f>
        <v/>
      </c>
      <c r="M107" s="34" t="str">
        <f>IF(F107&lt;&gt;0,VLOOKUP(F107,'Prior Attainment'!$A$3:$B$23,2,FALSE),"")</f>
        <v/>
      </c>
      <c r="N107" s="34" t="str">
        <f>IF(G107&lt;&gt;0,VLOOKUP(G107,'Prior Attainment'!$A$3:$B$23,2,FALSE),"")</f>
        <v/>
      </c>
      <c r="O107" s="35" t="e">
        <f t="shared" si="9"/>
        <v>#DIV/0!</v>
      </c>
      <c r="P107" s="35" t="e">
        <f t="shared" si="10"/>
        <v>#DIV/0!</v>
      </c>
      <c r="Q107" s="36" t="e">
        <f>IF(P107&lt;&gt;"",VLOOKUP(P107,Expectations!$A$2:$B$25,2,TRUE),"")</f>
        <v>#DIV/0!</v>
      </c>
      <c r="R107" s="37" t="e">
        <f>IF(P107&lt;&gt;"",VLOOKUP(P107,Expectations!$A$2:$C$25,3,TRUE),"")</f>
        <v>#DIV/0!</v>
      </c>
      <c r="S107" s="17" t="str">
        <f>IF(H107&gt;0,VLOOKUP(H107,Reading!$A$3:$B$61,2,FALSE),"")</f>
        <v/>
      </c>
      <c r="T107" s="38" t="str">
        <f>IF(J107&gt;0,VLOOKUP(J107,'TA scores'!$A$2:$B$16,2,FALSE),"")</f>
        <v/>
      </c>
      <c r="U107" s="16" t="str">
        <f>IF(I107&gt;0,VLOOKUP(I107,Maths!$A$3:$B$121,2,FALSE),"")</f>
        <v/>
      </c>
      <c r="V107" s="16" t="str">
        <f>IF(K107&gt;0,VLOOKUP(K107,GPS!$A$3:$B$121,2,FALSE),"")</f>
        <v/>
      </c>
      <c r="W107" s="39" t="e">
        <f>IF(R107&lt;&gt;"",VLOOKUP(R107,Expectations!$C$2:$F$25,2,FALSE),"")</f>
        <v>#DIV/0!</v>
      </c>
      <c r="X107" s="39" t="e">
        <f>IF(R107&lt;&gt;"",VLOOKUP(R107,Expectations!$C$2:$F$25,3,FALSE),"")</f>
        <v>#DIV/0!</v>
      </c>
      <c r="Y107" s="39" t="e">
        <f>IF(R107&lt;&gt;"",VLOOKUP(R107,Expectations!$C$2:$F$25,4,FALSE),"")</f>
        <v>#DIV/0!</v>
      </c>
      <c r="Z107" s="5" t="str">
        <f t="shared" si="11"/>
        <v/>
      </c>
      <c r="AA107" s="5" t="str">
        <f t="shared" si="12"/>
        <v/>
      </c>
      <c r="AB107" s="5" t="str">
        <f t="shared" si="13"/>
        <v/>
      </c>
    </row>
    <row r="108" spans="1:28" x14ac:dyDescent="0.35">
      <c r="A108" s="20"/>
      <c r="B108" s="19"/>
      <c r="C108" s="19"/>
      <c r="D108" s="19"/>
      <c r="E108" s="18"/>
      <c r="F108" s="19"/>
      <c r="G108" s="19"/>
      <c r="H108" s="18"/>
      <c r="I108" s="19"/>
      <c r="J108" s="19"/>
      <c r="K108" s="19"/>
      <c r="L108" s="34" t="str">
        <f>IF(E108&lt;&gt;0,VLOOKUP(E108,'Prior Attainment'!$A$3:$B$23,2,FALSE),"")</f>
        <v/>
      </c>
      <c r="M108" s="34" t="str">
        <f>IF(F108&lt;&gt;0,VLOOKUP(F108,'Prior Attainment'!$A$3:$B$23,2,FALSE),"")</f>
        <v/>
      </c>
      <c r="N108" s="34" t="str">
        <f>IF(G108&lt;&gt;0,VLOOKUP(G108,'Prior Attainment'!$A$3:$B$23,2,FALSE),"")</f>
        <v/>
      </c>
      <c r="O108" s="35" t="e">
        <f t="shared" si="9"/>
        <v>#DIV/0!</v>
      </c>
      <c r="P108" s="35" t="e">
        <f t="shared" si="10"/>
        <v>#DIV/0!</v>
      </c>
      <c r="Q108" s="36" t="e">
        <f>IF(P108&lt;&gt;"",VLOOKUP(P108,Expectations!$A$2:$B$25,2,TRUE),"")</f>
        <v>#DIV/0!</v>
      </c>
      <c r="R108" s="37" t="e">
        <f>IF(P108&lt;&gt;"",VLOOKUP(P108,Expectations!$A$2:$C$25,3,TRUE),"")</f>
        <v>#DIV/0!</v>
      </c>
      <c r="S108" s="17" t="str">
        <f>IF(H108&gt;0,VLOOKUP(H108,Reading!$A$3:$B$61,2,FALSE),"")</f>
        <v/>
      </c>
      <c r="T108" s="38" t="str">
        <f>IF(J108&gt;0,VLOOKUP(J108,'TA scores'!$A$2:$B$16,2,FALSE),"")</f>
        <v/>
      </c>
      <c r="U108" s="16" t="str">
        <f>IF(I108&gt;0,VLOOKUP(I108,Maths!$A$3:$B$121,2,FALSE),"")</f>
        <v/>
      </c>
      <c r="V108" s="16" t="str">
        <f>IF(K108&gt;0,VLOOKUP(K108,GPS!$A$3:$B$121,2,FALSE),"")</f>
        <v/>
      </c>
      <c r="W108" s="39" t="e">
        <f>IF(R108&lt;&gt;"",VLOOKUP(R108,Expectations!$C$2:$F$25,2,FALSE),"")</f>
        <v>#DIV/0!</v>
      </c>
      <c r="X108" s="39" t="e">
        <f>IF(R108&lt;&gt;"",VLOOKUP(R108,Expectations!$C$2:$F$25,3,FALSE),"")</f>
        <v>#DIV/0!</v>
      </c>
      <c r="Y108" s="39" t="e">
        <f>IF(R108&lt;&gt;"",VLOOKUP(R108,Expectations!$C$2:$F$25,4,FALSE),"")</f>
        <v>#DIV/0!</v>
      </c>
      <c r="Z108" s="5" t="str">
        <f t="shared" si="11"/>
        <v/>
      </c>
      <c r="AA108" s="5" t="str">
        <f t="shared" si="12"/>
        <v/>
      </c>
      <c r="AB108" s="5" t="str">
        <f t="shared" si="13"/>
        <v/>
      </c>
    </row>
    <row r="109" spans="1:28" x14ac:dyDescent="0.35">
      <c r="A109" s="20"/>
      <c r="B109" s="19"/>
      <c r="C109" s="19"/>
      <c r="D109" s="19"/>
      <c r="E109" s="18"/>
      <c r="F109" s="19"/>
      <c r="G109" s="19"/>
      <c r="H109" s="18"/>
      <c r="I109" s="19"/>
      <c r="J109" s="19"/>
      <c r="K109" s="19"/>
      <c r="L109" s="34" t="str">
        <f>IF(E109&lt;&gt;0,VLOOKUP(E109,'Prior Attainment'!$A$3:$B$23,2,FALSE),"")</f>
        <v/>
      </c>
      <c r="M109" s="34" t="str">
        <f>IF(F109&lt;&gt;0,VLOOKUP(F109,'Prior Attainment'!$A$3:$B$23,2,FALSE),"")</f>
        <v/>
      </c>
      <c r="N109" s="34" t="str">
        <f>IF(G109&lt;&gt;0,VLOOKUP(G109,'Prior Attainment'!$A$3:$B$23,2,FALSE),"")</f>
        <v/>
      </c>
      <c r="O109" s="35" t="e">
        <f t="shared" si="9"/>
        <v>#DIV/0!</v>
      </c>
      <c r="P109" s="35" t="e">
        <f t="shared" si="10"/>
        <v>#DIV/0!</v>
      </c>
      <c r="Q109" s="36" t="e">
        <f>IF(P109&lt;&gt;"",VLOOKUP(P109,Expectations!$A$2:$B$25,2,TRUE),"")</f>
        <v>#DIV/0!</v>
      </c>
      <c r="R109" s="37" t="e">
        <f>IF(P109&lt;&gt;"",VLOOKUP(P109,Expectations!$A$2:$C$25,3,TRUE),"")</f>
        <v>#DIV/0!</v>
      </c>
      <c r="S109" s="17" t="str">
        <f>IF(H109&gt;0,VLOOKUP(H109,Reading!$A$3:$B$61,2,FALSE),"")</f>
        <v/>
      </c>
      <c r="T109" s="38" t="str">
        <f>IF(J109&gt;0,VLOOKUP(J109,'TA scores'!$A$2:$B$16,2,FALSE),"")</f>
        <v/>
      </c>
      <c r="U109" s="16" t="str">
        <f>IF(I109&gt;0,VLOOKUP(I109,Maths!$A$3:$B$121,2,FALSE),"")</f>
        <v/>
      </c>
      <c r="V109" s="16" t="str">
        <f>IF(K109&gt;0,VLOOKUP(K109,GPS!$A$3:$B$121,2,FALSE),"")</f>
        <v/>
      </c>
      <c r="W109" s="39" t="e">
        <f>IF(R109&lt;&gt;"",VLOOKUP(R109,Expectations!$C$2:$F$25,2,FALSE),"")</f>
        <v>#DIV/0!</v>
      </c>
      <c r="X109" s="39" t="e">
        <f>IF(R109&lt;&gt;"",VLOOKUP(R109,Expectations!$C$2:$F$25,3,FALSE),"")</f>
        <v>#DIV/0!</v>
      </c>
      <c r="Y109" s="39" t="e">
        <f>IF(R109&lt;&gt;"",VLOOKUP(R109,Expectations!$C$2:$F$25,4,FALSE),"")</f>
        <v>#DIV/0!</v>
      </c>
      <c r="Z109" s="5" t="str">
        <f t="shared" si="11"/>
        <v/>
      </c>
      <c r="AA109" s="5" t="str">
        <f t="shared" si="12"/>
        <v/>
      </c>
      <c r="AB109" s="5" t="str">
        <f t="shared" si="13"/>
        <v/>
      </c>
    </row>
    <row r="110" spans="1:28" x14ac:dyDescent="0.35">
      <c r="A110" s="20"/>
      <c r="B110" s="19"/>
      <c r="C110" s="19"/>
      <c r="D110" s="19"/>
      <c r="E110" s="18"/>
      <c r="F110" s="19"/>
      <c r="G110" s="19"/>
      <c r="H110" s="18"/>
      <c r="I110" s="19"/>
      <c r="J110" s="19"/>
      <c r="K110" s="19"/>
      <c r="L110" s="34" t="str">
        <f>IF(E110&lt;&gt;0,VLOOKUP(E110,'Prior Attainment'!$A$3:$B$23,2,FALSE),"")</f>
        <v/>
      </c>
      <c r="M110" s="34" t="str">
        <f>IF(F110&lt;&gt;0,VLOOKUP(F110,'Prior Attainment'!$A$3:$B$23,2,FALSE),"")</f>
        <v/>
      </c>
      <c r="N110" s="34" t="str">
        <f>IF(G110&lt;&gt;0,VLOOKUP(G110,'Prior Attainment'!$A$3:$B$23,2,FALSE),"")</f>
        <v/>
      </c>
      <c r="O110" s="35" t="e">
        <f t="shared" si="9"/>
        <v>#DIV/0!</v>
      </c>
      <c r="P110" s="35" t="e">
        <f t="shared" si="10"/>
        <v>#DIV/0!</v>
      </c>
      <c r="Q110" s="36" t="e">
        <f>IF(P110&lt;&gt;"",VLOOKUP(P110,Expectations!$A$2:$B$25,2,TRUE),"")</f>
        <v>#DIV/0!</v>
      </c>
      <c r="R110" s="37" t="e">
        <f>IF(P110&lt;&gt;"",VLOOKUP(P110,Expectations!$A$2:$C$25,3,TRUE),"")</f>
        <v>#DIV/0!</v>
      </c>
      <c r="S110" s="17" t="str">
        <f>IF(H110&gt;0,VLOOKUP(H110,Reading!$A$3:$B$61,2,FALSE),"")</f>
        <v/>
      </c>
      <c r="T110" s="38" t="str">
        <f>IF(J110&gt;0,VLOOKUP(J110,'TA scores'!$A$2:$B$16,2,FALSE),"")</f>
        <v/>
      </c>
      <c r="U110" s="16" t="str">
        <f>IF(I110&gt;0,VLOOKUP(I110,Maths!$A$3:$B$121,2,FALSE),"")</f>
        <v/>
      </c>
      <c r="V110" s="16" t="str">
        <f>IF(K110&gt;0,VLOOKUP(K110,GPS!$A$3:$B$121,2,FALSE),"")</f>
        <v/>
      </c>
      <c r="W110" s="39" t="e">
        <f>IF(R110&lt;&gt;"",VLOOKUP(R110,Expectations!$C$2:$F$25,2,FALSE),"")</f>
        <v>#DIV/0!</v>
      </c>
      <c r="X110" s="39" t="e">
        <f>IF(R110&lt;&gt;"",VLOOKUP(R110,Expectations!$C$2:$F$25,3,FALSE),"")</f>
        <v>#DIV/0!</v>
      </c>
      <c r="Y110" s="39" t="e">
        <f>IF(R110&lt;&gt;"",VLOOKUP(R110,Expectations!$C$2:$F$25,4,FALSE),"")</f>
        <v>#DIV/0!</v>
      </c>
      <c r="Z110" s="5" t="str">
        <f t="shared" si="11"/>
        <v/>
      </c>
      <c r="AA110" s="5" t="str">
        <f t="shared" si="12"/>
        <v/>
      </c>
      <c r="AB110" s="5" t="str">
        <f t="shared" si="13"/>
        <v/>
      </c>
    </row>
    <row r="111" spans="1:28" x14ac:dyDescent="0.35">
      <c r="A111" s="20"/>
      <c r="B111" s="19"/>
      <c r="C111" s="19"/>
      <c r="D111" s="19"/>
      <c r="E111" s="18"/>
      <c r="F111" s="19"/>
      <c r="G111" s="19"/>
      <c r="H111" s="18"/>
      <c r="I111" s="19"/>
      <c r="J111" s="19"/>
      <c r="K111" s="19"/>
      <c r="L111" s="34" t="str">
        <f>IF(E111&lt;&gt;0,VLOOKUP(E111,'Prior Attainment'!$A$3:$B$23,2,FALSE),"")</f>
        <v/>
      </c>
      <c r="M111" s="34" t="str">
        <f>IF(F111&lt;&gt;0,VLOOKUP(F111,'Prior Attainment'!$A$3:$B$23,2,FALSE),"")</f>
        <v/>
      </c>
      <c r="N111" s="34" t="str">
        <f>IF(G111&lt;&gt;0,VLOOKUP(G111,'Prior Attainment'!$A$3:$B$23,2,FALSE),"")</f>
        <v/>
      </c>
      <c r="O111" s="35" t="e">
        <f t="shared" si="9"/>
        <v>#DIV/0!</v>
      </c>
      <c r="P111" s="35" t="e">
        <f t="shared" si="10"/>
        <v>#DIV/0!</v>
      </c>
      <c r="Q111" s="36" t="e">
        <f>IF(P111&lt;&gt;"",VLOOKUP(P111,Expectations!$A$2:$B$25,2,TRUE),"")</f>
        <v>#DIV/0!</v>
      </c>
      <c r="R111" s="37" t="e">
        <f>IF(P111&lt;&gt;"",VLOOKUP(P111,Expectations!$A$2:$C$25,3,TRUE),"")</f>
        <v>#DIV/0!</v>
      </c>
      <c r="S111" s="17" t="str">
        <f>IF(H111&gt;0,VLOOKUP(H111,Reading!$A$3:$B$61,2,FALSE),"")</f>
        <v/>
      </c>
      <c r="T111" s="38" t="str">
        <f>IF(J111&gt;0,VLOOKUP(J111,'TA scores'!$A$2:$B$16,2,FALSE),"")</f>
        <v/>
      </c>
      <c r="U111" s="16" t="str">
        <f>IF(I111&gt;0,VLOOKUP(I111,Maths!$A$3:$B$121,2,FALSE),"")</f>
        <v/>
      </c>
      <c r="V111" s="16" t="str">
        <f>IF(K111&gt;0,VLOOKUP(K111,GPS!$A$3:$B$121,2,FALSE),"")</f>
        <v/>
      </c>
      <c r="W111" s="39" t="e">
        <f>IF(R111&lt;&gt;"",VLOOKUP(R111,Expectations!$C$2:$F$25,2,FALSE),"")</f>
        <v>#DIV/0!</v>
      </c>
      <c r="X111" s="39" t="e">
        <f>IF(R111&lt;&gt;"",VLOOKUP(R111,Expectations!$C$2:$F$25,3,FALSE),"")</f>
        <v>#DIV/0!</v>
      </c>
      <c r="Y111" s="39" t="e">
        <f>IF(R111&lt;&gt;"",VLOOKUP(R111,Expectations!$C$2:$F$25,4,FALSE),"")</f>
        <v>#DIV/0!</v>
      </c>
      <c r="Z111" s="5" t="str">
        <f t="shared" si="11"/>
        <v/>
      </c>
      <c r="AA111" s="5" t="str">
        <f t="shared" si="12"/>
        <v/>
      </c>
      <c r="AB111" s="5" t="str">
        <f t="shared" si="13"/>
        <v/>
      </c>
    </row>
    <row r="112" spans="1:28" x14ac:dyDescent="0.35">
      <c r="A112" s="20"/>
      <c r="B112" s="19"/>
      <c r="C112" s="19"/>
      <c r="D112" s="19"/>
      <c r="E112" s="18"/>
      <c r="F112" s="19"/>
      <c r="G112" s="19"/>
      <c r="H112" s="18"/>
      <c r="I112" s="19"/>
      <c r="J112" s="19"/>
      <c r="K112" s="19"/>
      <c r="L112" s="34" t="str">
        <f>IF(E112&lt;&gt;0,VLOOKUP(E112,'Prior Attainment'!$A$3:$B$23,2,FALSE),"")</f>
        <v/>
      </c>
      <c r="M112" s="34" t="str">
        <f>IF(F112&lt;&gt;0,VLOOKUP(F112,'Prior Attainment'!$A$3:$B$23,2,FALSE),"")</f>
        <v/>
      </c>
      <c r="N112" s="34" t="str">
        <f>IF(G112&lt;&gt;0,VLOOKUP(G112,'Prior Attainment'!$A$3:$B$23,2,FALSE),"")</f>
        <v/>
      </c>
      <c r="O112" s="35" t="e">
        <f t="shared" si="9"/>
        <v>#DIV/0!</v>
      </c>
      <c r="P112" s="35" t="e">
        <f t="shared" si="10"/>
        <v>#DIV/0!</v>
      </c>
      <c r="Q112" s="36" t="e">
        <f>IF(P112&lt;&gt;"",VLOOKUP(P112,Expectations!$A$2:$B$25,2,TRUE),"")</f>
        <v>#DIV/0!</v>
      </c>
      <c r="R112" s="37" t="e">
        <f>IF(P112&lt;&gt;"",VLOOKUP(P112,Expectations!$A$2:$C$25,3,TRUE),"")</f>
        <v>#DIV/0!</v>
      </c>
      <c r="S112" s="17" t="str">
        <f>IF(H112&gt;0,VLOOKUP(H112,Reading!$A$3:$B$61,2,FALSE),"")</f>
        <v/>
      </c>
      <c r="T112" s="38" t="str">
        <f>IF(J112&gt;0,VLOOKUP(J112,'TA scores'!$A$2:$B$16,2,FALSE),"")</f>
        <v/>
      </c>
      <c r="U112" s="16" t="str">
        <f>IF(I112&gt;0,VLOOKUP(I112,Maths!$A$3:$B$121,2,FALSE),"")</f>
        <v/>
      </c>
      <c r="V112" s="16" t="str">
        <f>IF(K112&gt;0,VLOOKUP(K112,GPS!$A$3:$B$121,2,FALSE),"")</f>
        <v/>
      </c>
      <c r="W112" s="39" t="e">
        <f>IF(R112&lt;&gt;"",VLOOKUP(R112,Expectations!$C$2:$F$25,2,FALSE),"")</f>
        <v>#DIV/0!</v>
      </c>
      <c r="X112" s="39" t="e">
        <f>IF(R112&lt;&gt;"",VLOOKUP(R112,Expectations!$C$2:$F$25,3,FALSE),"")</f>
        <v>#DIV/0!</v>
      </c>
      <c r="Y112" s="39" t="e">
        <f>IF(R112&lt;&gt;"",VLOOKUP(R112,Expectations!$C$2:$F$25,4,FALSE),"")</f>
        <v>#DIV/0!</v>
      </c>
      <c r="Z112" s="5" t="str">
        <f t="shared" si="11"/>
        <v/>
      </c>
      <c r="AA112" s="5" t="str">
        <f t="shared" si="12"/>
        <v/>
      </c>
      <c r="AB112" s="5" t="str">
        <f t="shared" si="13"/>
        <v/>
      </c>
    </row>
    <row r="113" spans="1:28" x14ac:dyDescent="0.35">
      <c r="A113" s="20"/>
      <c r="B113" s="19"/>
      <c r="C113" s="19"/>
      <c r="D113" s="19"/>
      <c r="E113" s="18"/>
      <c r="F113" s="19"/>
      <c r="G113" s="19"/>
      <c r="H113" s="18"/>
      <c r="I113" s="19"/>
      <c r="J113" s="19"/>
      <c r="K113" s="19"/>
      <c r="L113" s="34" t="str">
        <f>IF(E113&lt;&gt;0,VLOOKUP(E113,'Prior Attainment'!$A$3:$B$23,2,FALSE),"")</f>
        <v/>
      </c>
      <c r="M113" s="34" t="str">
        <f>IF(F113&lt;&gt;0,VLOOKUP(F113,'Prior Attainment'!$A$3:$B$23,2,FALSE),"")</f>
        <v/>
      </c>
      <c r="N113" s="34" t="str">
        <f>IF(G113&lt;&gt;0,VLOOKUP(G113,'Prior Attainment'!$A$3:$B$23,2,FALSE),"")</f>
        <v/>
      </c>
      <c r="O113" s="35" t="e">
        <f t="shared" si="9"/>
        <v>#DIV/0!</v>
      </c>
      <c r="P113" s="35" t="e">
        <f t="shared" si="10"/>
        <v>#DIV/0!</v>
      </c>
      <c r="Q113" s="36" t="e">
        <f>IF(P113&lt;&gt;"",VLOOKUP(P113,Expectations!$A$2:$B$25,2,TRUE),"")</f>
        <v>#DIV/0!</v>
      </c>
      <c r="R113" s="37" t="e">
        <f>IF(P113&lt;&gt;"",VLOOKUP(P113,Expectations!$A$2:$C$25,3,TRUE),"")</f>
        <v>#DIV/0!</v>
      </c>
      <c r="S113" s="17" t="str">
        <f>IF(H113&gt;0,VLOOKUP(H113,Reading!$A$3:$B$61,2,FALSE),"")</f>
        <v/>
      </c>
      <c r="T113" s="38" t="str">
        <f>IF(J113&gt;0,VLOOKUP(J113,'TA scores'!$A$2:$B$16,2,FALSE),"")</f>
        <v/>
      </c>
      <c r="U113" s="16" t="str">
        <f>IF(I113&gt;0,VLOOKUP(I113,Maths!$A$3:$B$121,2,FALSE),"")</f>
        <v/>
      </c>
      <c r="V113" s="16" t="str">
        <f>IF(K113&gt;0,VLOOKUP(K113,GPS!$A$3:$B$121,2,FALSE),"")</f>
        <v/>
      </c>
      <c r="W113" s="39" t="e">
        <f>IF(R113&lt;&gt;"",VLOOKUP(R113,Expectations!$C$2:$F$25,2,FALSE),"")</f>
        <v>#DIV/0!</v>
      </c>
      <c r="X113" s="39" t="e">
        <f>IF(R113&lt;&gt;"",VLOOKUP(R113,Expectations!$C$2:$F$25,3,FALSE),"")</f>
        <v>#DIV/0!</v>
      </c>
      <c r="Y113" s="39" t="e">
        <f>IF(R113&lt;&gt;"",VLOOKUP(R113,Expectations!$C$2:$F$25,4,FALSE),"")</f>
        <v>#DIV/0!</v>
      </c>
      <c r="Z113" s="5" t="str">
        <f t="shared" si="11"/>
        <v/>
      </c>
      <c r="AA113" s="5" t="str">
        <f t="shared" si="12"/>
        <v/>
      </c>
      <c r="AB113" s="5" t="str">
        <f t="shared" si="13"/>
        <v/>
      </c>
    </row>
    <row r="114" spans="1:28" x14ac:dyDescent="0.35">
      <c r="A114" s="20"/>
      <c r="B114" s="19"/>
      <c r="C114" s="19"/>
      <c r="D114" s="19"/>
      <c r="E114" s="18"/>
      <c r="F114" s="19"/>
      <c r="G114" s="19"/>
      <c r="H114" s="18"/>
      <c r="I114" s="19"/>
      <c r="J114" s="19"/>
      <c r="K114" s="19"/>
      <c r="L114" s="34" t="str">
        <f>IF(E114&lt;&gt;0,VLOOKUP(E114,'Prior Attainment'!$A$3:$B$23,2,FALSE),"")</f>
        <v/>
      </c>
      <c r="M114" s="34" t="str">
        <f>IF(F114&lt;&gt;0,VLOOKUP(F114,'Prior Attainment'!$A$3:$B$23,2,FALSE),"")</f>
        <v/>
      </c>
      <c r="N114" s="34" t="str">
        <f>IF(G114&lt;&gt;0,VLOOKUP(G114,'Prior Attainment'!$A$3:$B$23,2,FALSE),"")</f>
        <v/>
      </c>
      <c r="O114" s="35" t="e">
        <f t="shared" si="9"/>
        <v>#DIV/0!</v>
      </c>
      <c r="P114" s="35" t="e">
        <f t="shared" si="10"/>
        <v>#DIV/0!</v>
      </c>
      <c r="Q114" s="36" t="e">
        <f>IF(P114&lt;&gt;"",VLOOKUP(P114,Expectations!$A$2:$B$25,2,TRUE),"")</f>
        <v>#DIV/0!</v>
      </c>
      <c r="R114" s="37" t="e">
        <f>IF(P114&lt;&gt;"",VLOOKUP(P114,Expectations!$A$2:$C$25,3,TRUE),"")</f>
        <v>#DIV/0!</v>
      </c>
      <c r="S114" s="17" t="str">
        <f>IF(H114&gt;0,VLOOKUP(H114,Reading!$A$3:$B$61,2,FALSE),"")</f>
        <v/>
      </c>
      <c r="T114" s="38" t="str">
        <f>IF(J114&gt;0,VLOOKUP(J114,'TA scores'!$A$2:$B$16,2,FALSE),"")</f>
        <v/>
      </c>
      <c r="U114" s="16" t="str">
        <f>IF(I114&gt;0,VLOOKUP(I114,Maths!$A$3:$B$121,2,FALSE),"")</f>
        <v/>
      </c>
      <c r="V114" s="16" t="str">
        <f>IF(K114&gt;0,VLOOKUP(K114,GPS!$A$3:$B$121,2,FALSE),"")</f>
        <v/>
      </c>
      <c r="W114" s="39" t="e">
        <f>IF(R114&lt;&gt;"",VLOOKUP(R114,Expectations!$C$2:$F$25,2,FALSE),"")</f>
        <v>#DIV/0!</v>
      </c>
      <c r="X114" s="39" t="e">
        <f>IF(R114&lt;&gt;"",VLOOKUP(R114,Expectations!$C$2:$F$25,3,FALSE),"")</f>
        <v>#DIV/0!</v>
      </c>
      <c r="Y114" s="39" t="e">
        <f>IF(R114&lt;&gt;"",VLOOKUP(R114,Expectations!$C$2:$F$25,4,FALSE),"")</f>
        <v>#DIV/0!</v>
      </c>
      <c r="Z114" s="5" t="str">
        <f t="shared" si="11"/>
        <v/>
      </c>
      <c r="AA114" s="5" t="str">
        <f t="shared" si="12"/>
        <v/>
      </c>
      <c r="AB114" s="5" t="str">
        <f t="shared" si="13"/>
        <v/>
      </c>
    </row>
    <row r="115" spans="1:28" x14ac:dyDescent="0.35">
      <c r="A115" s="20"/>
      <c r="B115" s="19"/>
      <c r="C115" s="19"/>
      <c r="D115" s="19"/>
      <c r="E115" s="18"/>
      <c r="F115" s="19"/>
      <c r="G115" s="19"/>
      <c r="H115" s="18"/>
      <c r="I115" s="19"/>
      <c r="J115" s="19"/>
      <c r="K115" s="19"/>
      <c r="L115" s="34" t="str">
        <f>IF(E115&lt;&gt;0,VLOOKUP(E115,'Prior Attainment'!$A$3:$B$23,2,FALSE),"")</f>
        <v/>
      </c>
      <c r="M115" s="34" t="str">
        <f>IF(F115&lt;&gt;0,VLOOKUP(F115,'Prior Attainment'!$A$3:$B$23,2,FALSE),"")</f>
        <v/>
      </c>
      <c r="N115" s="34" t="str">
        <f>IF(G115&lt;&gt;0,VLOOKUP(G115,'Prior Attainment'!$A$3:$B$23,2,FALSE),"")</f>
        <v/>
      </c>
      <c r="O115" s="35" t="e">
        <f t="shared" si="9"/>
        <v>#DIV/0!</v>
      </c>
      <c r="P115" s="35" t="e">
        <f t="shared" si="10"/>
        <v>#DIV/0!</v>
      </c>
      <c r="Q115" s="36" t="e">
        <f>IF(P115&lt;&gt;"",VLOOKUP(P115,Expectations!$A$2:$B$25,2,TRUE),"")</f>
        <v>#DIV/0!</v>
      </c>
      <c r="R115" s="37" t="e">
        <f>IF(P115&lt;&gt;"",VLOOKUP(P115,Expectations!$A$2:$C$25,3,TRUE),"")</f>
        <v>#DIV/0!</v>
      </c>
      <c r="S115" s="17" t="str">
        <f>IF(H115&gt;0,VLOOKUP(H115,Reading!$A$3:$B$61,2,FALSE),"")</f>
        <v/>
      </c>
      <c r="T115" s="38" t="str">
        <f>IF(J115&gt;0,VLOOKUP(J115,'TA scores'!$A$2:$B$16,2,FALSE),"")</f>
        <v/>
      </c>
      <c r="U115" s="16" t="str">
        <f>IF(I115&gt;0,VLOOKUP(I115,Maths!$A$3:$B$121,2,FALSE),"")</f>
        <v/>
      </c>
      <c r="V115" s="16" t="str">
        <f>IF(K115&gt;0,VLOOKUP(K115,GPS!$A$3:$B$121,2,FALSE),"")</f>
        <v/>
      </c>
      <c r="W115" s="39" t="e">
        <f>IF(R115&lt;&gt;"",VLOOKUP(R115,Expectations!$C$2:$F$25,2,FALSE),"")</f>
        <v>#DIV/0!</v>
      </c>
      <c r="X115" s="39" t="e">
        <f>IF(R115&lt;&gt;"",VLOOKUP(R115,Expectations!$C$2:$F$25,3,FALSE),"")</f>
        <v>#DIV/0!</v>
      </c>
      <c r="Y115" s="39" t="e">
        <f>IF(R115&lt;&gt;"",VLOOKUP(R115,Expectations!$C$2:$F$25,4,FALSE),"")</f>
        <v>#DIV/0!</v>
      </c>
      <c r="Z115" s="5" t="str">
        <f t="shared" si="11"/>
        <v/>
      </c>
      <c r="AA115" s="5" t="str">
        <f t="shared" si="12"/>
        <v/>
      </c>
      <c r="AB115" s="5" t="str">
        <f t="shared" si="13"/>
        <v/>
      </c>
    </row>
    <row r="116" spans="1:28" x14ac:dyDescent="0.35">
      <c r="A116" s="20"/>
      <c r="B116" s="19"/>
      <c r="C116" s="19"/>
      <c r="D116" s="19"/>
      <c r="E116" s="18"/>
      <c r="F116" s="19"/>
      <c r="G116" s="19"/>
      <c r="H116" s="18"/>
      <c r="I116" s="19"/>
      <c r="J116" s="19"/>
      <c r="K116" s="19"/>
      <c r="L116" s="34" t="str">
        <f>IF(E116&lt;&gt;0,VLOOKUP(E116,'Prior Attainment'!$A$3:$B$23,2,FALSE),"")</f>
        <v/>
      </c>
      <c r="M116" s="34" t="str">
        <f>IF(F116&lt;&gt;0,VLOOKUP(F116,'Prior Attainment'!$A$3:$B$23,2,FALSE),"")</f>
        <v/>
      </c>
      <c r="N116" s="34" t="str">
        <f>IF(G116&lt;&gt;0,VLOOKUP(G116,'Prior Attainment'!$A$3:$B$23,2,FALSE),"")</f>
        <v/>
      </c>
      <c r="O116" s="35" t="e">
        <f t="shared" si="9"/>
        <v>#DIV/0!</v>
      </c>
      <c r="P116" s="35" t="e">
        <f t="shared" si="10"/>
        <v>#DIV/0!</v>
      </c>
      <c r="Q116" s="36" t="e">
        <f>IF(P116&lt;&gt;"",VLOOKUP(P116,Expectations!$A$2:$B$25,2,TRUE),"")</f>
        <v>#DIV/0!</v>
      </c>
      <c r="R116" s="37" t="e">
        <f>IF(P116&lt;&gt;"",VLOOKUP(P116,Expectations!$A$2:$C$25,3,TRUE),"")</f>
        <v>#DIV/0!</v>
      </c>
      <c r="S116" s="17" t="str">
        <f>IF(H116&gt;0,VLOOKUP(H116,Reading!$A$3:$B$61,2,FALSE),"")</f>
        <v/>
      </c>
      <c r="T116" s="38" t="str">
        <f>IF(J116&gt;0,VLOOKUP(J116,'TA scores'!$A$2:$B$16,2,FALSE),"")</f>
        <v/>
      </c>
      <c r="U116" s="16" t="str">
        <f>IF(I116&gt;0,VLOOKUP(I116,Maths!$A$3:$B$121,2,FALSE),"")</f>
        <v/>
      </c>
      <c r="V116" s="16" t="str">
        <f>IF(K116&gt;0,VLOOKUP(K116,GPS!$A$3:$B$121,2,FALSE),"")</f>
        <v/>
      </c>
      <c r="W116" s="39" t="e">
        <f>IF(R116&lt;&gt;"",VLOOKUP(R116,Expectations!$C$2:$F$25,2,FALSE),"")</f>
        <v>#DIV/0!</v>
      </c>
      <c r="X116" s="39" t="e">
        <f>IF(R116&lt;&gt;"",VLOOKUP(R116,Expectations!$C$2:$F$25,3,FALSE),"")</f>
        <v>#DIV/0!</v>
      </c>
      <c r="Y116" s="39" t="e">
        <f>IF(R116&lt;&gt;"",VLOOKUP(R116,Expectations!$C$2:$F$25,4,FALSE),"")</f>
        <v>#DIV/0!</v>
      </c>
      <c r="Z116" s="5" t="str">
        <f t="shared" si="11"/>
        <v/>
      </c>
      <c r="AA116" s="5" t="str">
        <f t="shared" si="12"/>
        <v/>
      </c>
      <c r="AB116" s="5" t="str">
        <f t="shared" si="13"/>
        <v/>
      </c>
    </row>
    <row r="117" spans="1:28" x14ac:dyDescent="0.35">
      <c r="A117" s="20"/>
      <c r="B117" s="19"/>
      <c r="C117" s="19"/>
      <c r="D117" s="19"/>
      <c r="E117" s="18"/>
      <c r="F117" s="19"/>
      <c r="G117" s="19"/>
      <c r="H117" s="18"/>
      <c r="I117" s="19"/>
      <c r="J117" s="19"/>
      <c r="K117" s="19"/>
      <c r="L117" s="34" t="str">
        <f>IF(E117&lt;&gt;0,VLOOKUP(E117,'Prior Attainment'!$A$3:$B$23,2,FALSE),"")</f>
        <v/>
      </c>
      <c r="M117" s="34" t="str">
        <f>IF(F117&lt;&gt;0,VLOOKUP(F117,'Prior Attainment'!$A$3:$B$23,2,FALSE),"")</f>
        <v/>
      </c>
      <c r="N117" s="34" t="str">
        <f>IF(G117&lt;&gt;0,VLOOKUP(G117,'Prior Attainment'!$A$3:$B$23,2,FALSE),"")</f>
        <v/>
      </c>
      <c r="O117" s="35" t="e">
        <f t="shared" si="9"/>
        <v>#DIV/0!</v>
      </c>
      <c r="P117" s="35" t="e">
        <f t="shared" si="10"/>
        <v>#DIV/0!</v>
      </c>
      <c r="Q117" s="36" t="e">
        <f>IF(P117&lt;&gt;"",VLOOKUP(P117,Expectations!$A$2:$B$25,2,TRUE),"")</f>
        <v>#DIV/0!</v>
      </c>
      <c r="R117" s="37" t="e">
        <f>IF(P117&lt;&gt;"",VLOOKUP(P117,Expectations!$A$2:$C$25,3,TRUE),"")</f>
        <v>#DIV/0!</v>
      </c>
      <c r="S117" s="17" t="str">
        <f>IF(H117&gt;0,VLOOKUP(H117,Reading!$A$3:$B$61,2,FALSE),"")</f>
        <v/>
      </c>
      <c r="T117" s="38" t="str">
        <f>IF(J117&gt;0,VLOOKUP(J117,'TA scores'!$A$2:$B$16,2,FALSE),"")</f>
        <v/>
      </c>
      <c r="U117" s="16" t="str">
        <f>IF(I117&gt;0,VLOOKUP(I117,Maths!$A$3:$B$121,2,FALSE),"")</f>
        <v/>
      </c>
      <c r="V117" s="16" t="str">
        <f>IF(K117&gt;0,VLOOKUP(K117,GPS!$A$3:$B$121,2,FALSE),"")</f>
        <v/>
      </c>
      <c r="W117" s="39" t="e">
        <f>IF(R117&lt;&gt;"",VLOOKUP(R117,Expectations!$C$2:$F$25,2,FALSE),"")</f>
        <v>#DIV/0!</v>
      </c>
      <c r="X117" s="39" t="e">
        <f>IF(R117&lt;&gt;"",VLOOKUP(R117,Expectations!$C$2:$F$25,3,FALSE),"")</f>
        <v>#DIV/0!</v>
      </c>
      <c r="Y117" s="39" t="e">
        <f>IF(R117&lt;&gt;"",VLOOKUP(R117,Expectations!$C$2:$F$25,4,FALSE),"")</f>
        <v>#DIV/0!</v>
      </c>
      <c r="Z117" s="5" t="str">
        <f t="shared" si="11"/>
        <v/>
      </c>
      <c r="AA117" s="5" t="str">
        <f t="shared" si="12"/>
        <v/>
      </c>
      <c r="AB117" s="5" t="str">
        <f t="shared" si="13"/>
        <v/>
      </c>
    </row>
    <row r="118" spans="1:28" x14ac:dyDescent="0.35">
      <c r="A118" s="20"/>
      <c r="B118" s="19"/>
      <c r="C118" s="19"/>
      <c r="D118" s="19"/>
      <c r="E118" s="18"/>
      <c r="F118" s="19"/>
      <c r="G118" s="19"/>
      <c r="H118" s="18"/>
      <c r="I118" s="19"/>
      <c r="J118" s="19"/>
      <c r="K118" s="19"/>
      <c r="L118" s="34" t="str">
        <f>IF(E118&lt;&gt;0,VLOOKUP(E118,'Prior Attainment'!$A$3:$B$23,2,FALSE),"")</f>
        <v/>
      </c>
      <c r="M118" s="34" t="str">
        <f>IF(F118&lt;&gt;0,VLOOKUP(F118,'Prior Attainment'!$A$3:$B$23,2,FALSE),"")</f>
        <v/>
      </c>
      <c r="N118" s="34" t="str">
        <f>IF(G118&lt;&gt;0,VLOOKUP(G118,'Prior Attainment'!$A$3:$B$23,2,FALSE),"")</f>
        <v/>
      </c>
      <c r="O118" s="35" t="e">
        <f t="shared" si="9"/>
        <v>#DIV/0!</v>
      </c>
      <c r="P118" s="35" t="e">
        <f t="shared" si="10"/>
        <v>#DIV/0!</v>
      </c>
      <c r="Q118" s="36" t="e">
        <f>IF(P118&lt;&gt;"",VLOOKUP(P118,Expectations!$A$2:$B$25,2,TRUE),"")</f>
        <v>#DIV/0!</v>
      </c>
      <c r="R118" s="37" t="e">
        <f>IF(P118&lt;&gt;"",VLOOKUP(P118,Expectations!$A$2:$C$25,3,TRUE),"")</f>
        <v>#DIV/0!</v>
      </c>
      <c r="S118" s="17" t="str">
        <f>IF(H118&gt;0,VLOOKUP(H118,Reading!$A$3:$B$61,2,FALSE),"")</f>
        <v/>
      </c>
      <c r="T118" s="38" t="str">
        <f>IF(J118&gt;0,VLOOKUP(J118,'TA scores'!$A$2:$B$16,2,FALSE),"")</f>
        <v/>
      </c>
      <c r="U118" s="16" t="str">
        <f>IF(I118&gt;0,VLOOKUP(I118,Maths!$A$3:$B$121,2,FALSE),"")</f>
        <v/>
      </c>
      <c r="V118" s="16" t="str">
        <f>IF(K118&gt;0,VLOOKUP(K118,GPS!$A$3:$B$121,2,FALSE),"")</f>
        <v/>
      </c>
      <c r="W118" s="39" t="e">
        <f>IF(R118&lt;&gt;"",VLOOKUP(R118,Expectations!$C$2:$F$25,2,FALSE),"")</f>
        <v>#DIV/0!</v>
      </c>
      <c r="X118" s="39" t="e">
        <f>IF(R118&lt;&gt;"",VLOOKUP(R118,Expectations!$C$2:$F$25,3,FALSE),"")</f>
        <v>#DIV/0!</v>
      </c>
      <c r="Y118" s="39" t="e">
        <f>IF(R118&lt;&gt;"",VLOOKUP(R118,Expectations!$C$2:$F$25,4,FALSE),"")</f>
        <v>#DIV/0!</v>
      </c>
      <c r="Z118" s="5" t="str">
        <f t="shared" si="11"/>
        <v/>
      </c>
      <c r="AA118" s="5" t="str">
        <f t="shared" si="12"/>
        <v/>
      </c>
      <c r="AB118" s="5" t="str">
        <f t="shared" si="13"/>
        <v/>
      </c>
    </row>
    <row r="119" spans="1:28" x14ac:dyDescent="0.35">
      <c r="A119" s="20"/>
      <c r="B119" s="19"/>
      <c r="C119" s="19"/>
      <c r="D119" s="19"/>
      <c r="E119" s="18"/>
      <c r="F119" s="19"/>
      <c r="G119" s="19"/>
      <c r="H119" s="18"/>
      <c r="I119" s="19"/>
      <c r="J119" s="19"/>
      <c r="K119" s="19"/>
      <c r="L119" s="34" t="str">
        <f>IF(E119&lt;&gt;0,VLOOKUP(E119,'Prior Attainment'!$A$3:$B$23,2,FALSE),"")</f>
        <v/>
      </c>
      <c r="M119" s="34" t="str">
        <f>IF(F119&lt;&gt;0,VLOOKUP(F119,'Prior Attainment'!$A$3:$B$23,2,FALSE),"")</f>
        <v/>
      </c>
      <c r="N119" s="34" t="str">
        <f>IF(G119&lt;&gt;0,VLOOKUP(G119,'Prior Attainment'!$A$3:$B$23,2,FALSE),"")</f>
        <v/>
      </c>
      <c r="O119" s="35" t="e">
        <f t="shared" si="9"/>
        <v>#DIV/0!</v>
      </c>
      <c r="P119" s="35" t="e">
        <f t="shared" si="10"/>
        <v>#DIV/0!</v>
      </c>
      <c r="Q119" s="36" t="e">
        <f>IF(P119&lt;&gt;"",VLOOKUP(P119,Expectations!$A$2:$B$25,2,TRUE),"")</f>
        <v>#DIV/0!</v>
      </c>
      <c r="R119" s="37" t="e">
        <f>IF(P119&lt;&gt;"",VLOOKUP(P119,Expectations!$A$2:$C$25,3,TRUE),"")</f>
        <v>#DIV/0!</v>
      </c>
      <c r="S119" s="17" t="str">
        <f>IF(H119&gt;0,VLOOKUP(H119,Reading!$A$3:$B$61,2,FALSE),"")</f>
        <v/>
      </c>
      <c r="T119" s="38" t="str">
        <f>IF(J119&gt;0,VLOOKUP(J119,'TA scores'!$A$2:$B$16,2,FALSE),"")</f>
        <v/>
      </c>
      <c r="U119" s="16" t="str">
        <f>IF(I119&gt;0,VLOOKUP(I119,Maths!$A$3:$B$121,2,FALSE),"")</f>
        <v/>
      </c>
      <c r="V119" s="16" t="str">
        <f>IF(K119&gt;0,VLOOKUP(K119,GPS!$A$3:$B$121,2,FALSE),"")</f>
        <v/>
      </c>
      <c r="W119" s="39" t="e">
        <f>IF(R119&lt;&gt;"",VLOOKUP(R119,Expectations!$C$2:$F$25,2,FALSE),"")</f>
        <v>#DIV/0!</v>
      </c>
      <c r="X119" s="39" t="e">
        <f>IF(R119&lt;&gt;"",VLOOKUP(R119,Expectations!$C$2:$F$25,3,FALSE),"")</f>
        <v>#DIV/0!</v>
      </c>
      <c r="Y119" s="39" t="e">
        <f>IF(R119&lt;&gt;"",VLOOKUP(R119,Expectations!$C$2:$F$25,4,FALSE),"")</f>
        <v>#DIV/0!</v>
      </c>
      <c r="Z119" s="5" t="str">
        <f t="shared" si="11"/>
        <v/>
      </c>
      <c r="AA119" s="5" t="str">
        <f t="shared" si="12"/>
        <v/>
      </c>
      <c r="AB119" s="5" t="str">
        <f t="shared" si="13"/>
        <v/>
      </c>
    </row>
    <row r="120" spans="1:28" x14ac:dyDescent="0.35">
      <c r="A120" s="20"/>
      <c r="B120" s="19"/>
      <c r="C120" s="19"/>
      <c r="D120" s="19"/>
      <c r="E120" s="18"/>
      <c r="F120" s="19"/>
      <c r="G120" s="19"/>
      <c r="H120" s="18"/>
      <c r="I120" s="19"/>
      <c r="J120" s="19"/>
      <c r="K120" s="19"/>
      <c r="L120" s="34" t="str">
        <f>IF(E120&lt;&gt;0,VLOOKUP(E120,'Prior Attainment'!$A$3:$B$23,2,FALSE),"")</f>
        <v/>
      </c>
      <c r="M120" s="34" t="str">
        <f>IF(F120&lt;&gt;0,VLOOKUP(F120,'Prior Attainment'!$A$3:$B$23,2,FALSE),"")</f>
        <v/>
      </c>
      <c r="N120" s="34" t="str">
        <f>IF(G120&lt;&gt;0,VLOOKUP(G120,'Prior Attainment'!$A$3:$B$23,2,FALSE),"")</f>
        <v/>
      </c>
      <c r="O120" s="35" t="e">
        <f t="shared" si="9"/>
        <v>#DIV/0!</v>
      </c>
      <c r="P120" s="35" t="e">
        <f t="shared" si="10"/>
        <v>#DIV/0!</v>
      </c>
      <c r="Q120" s="36" t="e">
        <f>IF(P120&lt;&gt;"",VLOOKUP(P120,Expectations!$A$2:$B$25,2,TRUE),"")</f>
        <v>#DIV/0!</v>
      </c>
      <c r="R120" s="37" t="e">
        <f>IF(P120&lt;&gt;"",VLOOKUP(P120,Expectations!$A$2:$C$25,3,TRUE),"")</f>
        <v>#DIV/0!</v>
      </c>
      <c r="S120" s="17" t="str">
        <f>IF(H120&gt;0,VLOOKUP(H120,Reading!$A$3:$B$61,2,FALSE),"")</f>
        <v/>
      </c>
      <c r="T120" s="38" t="str">
        <f>IF(J120&gt;0,VLOOKUP(J120,'TA scores'!$A$2:$B$16,2,FALSE),"")</f>
        <v/>
      </c>
      <c r="U120" s="16" t="str">
        <f>IF(I120&gt;0,VLOOKUP(I120,Maths!$A$3:$B$121,2,FALSE),"")</f>
        <v/>
      </c>
      <c r="V120" s="16" t="str">
        <f>IF(K120&gt;0,VLOOKUP(K120,GPS!$A$3:$B$121,2,FALSE),"")</f>
        <v/>
      </c>
      <c r="W120" s="39" t="e">
        <f>IF(R120&lt;&gt;"",VLOOKUP(R120,Expectations!$C$2:$F$25,2,FALSE),"")</f>
        <v>#DIV/0!</v>
      </c>
      <c r="X120" s="39" t="e">
        <f>IF(R120&lt;&gt;"",VLOOKUP(R120,Expectations!$C$2:$F$25,3,FALSE),"")</f>
        <v>#DIV/0!</v>
      </c>
      <c r="Y120" s="39" t="e">
        <f>IF(R120&lt;&gt;"",VLOOKUP(R120,Expectations!$C$2:$F$25,4,FALSE),"")</f>
        <v>#DIV/0!</v>
      </c>
      <c r="Z120" s="5" t="str">
        <f t="shared" si="11"/>
        <v/>
      </c>
      <c r="AA120" s="5" t="str">
        <f t="shared" si="12"/>
        <v/>
      </c>
      <c r="AB120" s="5" t="str">
        <f t="shared" si="13"/>
        <v/>
      </c>
    </row>
    <row r="121" spans="1:28" x14ac:dyDescent="0.35">
      <c r="A121" s="20"/>
      <c r="B121" s="19"/>
      <c r="C121" s="19"/>
      <c r="D121" s="19"/>
      <c r="E121" s="18"/>
      <c r="F121" s="19"/>
      <c r="G121" s="19"/>
      <c r="H121" s="18"/>
      <c r="I121" s="19"/>
      <c r="J121" s="19"/>
      <c r="K121" s="19"/>
      <c r="L121" s="34" t="str">
        <f>IF(E121&lt;&gt;0,VLOOKUP(E121,'Prior Attainment'!$A$3:$B$23,2,FALSE),"")</f>
        <v/>
      </c>
      <c r="M121" s="34" t="str">
        <f>IF(F121&lt;&gt;0,VLOOKUP(F121,'Prior Attainment'!$A$3:$B$23,2,FALSE),"")</f>
        <v/>
      </c>
      <c r="N121" s="34" t="str">
        <f>IF(G121&lt;&gt;0,VLOOKUP(G121,'Prior Attainment'!$A$3:$B$23,2,FALSE),"")</f>
        <v/>
      </c>
      <c r="O121" s="35" t="e">
        <f t="shared" si="9"/>
        <v>#DIV/0!</v>
      </c>
      <c r="P121" s="35" t="e">
        <f t="shared" si="10"/>
        <v>#DIV/0!</v>
      </c>
      <c r="Q121" s="36" t="e">
        <f>IF(P121&lt;&gt;"",VLOOKUP(P121,Expectations!$A$2:$B$25,2,TRUE),"")</f>
        <v>#DIV/0!</v>
      </c>
      <c r="R121" s="37" t="e">
        <f>IF(P121&lt;&gt;"",VLOOKUP(P121,Expectations!$A$2:$C$25,3,TRUE),"")</f>
        <v>#DIV/0!</v>
      </c>
      <c r="S121" s="17" t="str">
        <f>IF(H121&gt;0,VLOOKUP(H121,Reading!$A$3:$B$61,2,FALSE),"")</f>
        <v/>
      </c>
      <c r="T121" s="38" t="str">
        <f>IF(J121&gt;0,VLOOKUP(J121,'TA scores'!$A$2:$B$16,2,FALSE),"")</f>
        <v/>
      </c>
      <c r="U121" s="16" t="str">
        <f>IF(I121&gt;0,VLOOKUP(I121,Maths!$A$3:$B$121,2,FALSE),"")</f>
        <v/>
      </c>
      <c r="V121" s="16" t="str">
        <f>IF(K121&gt;0,VLOOKUP(K121,GPS!$A$3:$B$121,2,FALSE),"")</f>
        <v/>
      </c>
      <c r="W121" s="39" t="e">
        <f>IF(R121&lt;&gt;"",VLOOKUP(R121,Expectations!$C$2:$F$25,2,FALSE),"")</f>
        <v>#DIV/0!</v>
      </c>
      <c r="X121" s="39" t="e">
        <f>IF(R121&lt;&gt;"",VLOOKUP(R121,Expectations!$C$2:$F$25,3,FALSE),"")</f>
        <v>#DIV/0!</v>
      </c>
      <c r="Y121" s="39" t="e">
        <f>IF(R121&lt;&gt;"",VLOOKUP(R121,Expectations!$C$2:$F$25,4,FALSE),"")</f>
        <v>#DIV/0!</v>
      </c>
      <c r="Z121" s="5" t="str">
        <f t="shared" si="11"/>
        <v/>
      </c>
      <c r="AA121" s="5" t="str">
        <f t="shared" si="12"/>
        <v/>
      </c>
      <c r="AB121" s="5" t="str">
        <f t="shared" si="13"/>
        <v/>
      </c>
    </row>
    <row r="122" spans="1:28" x14ac:dyDescent="0.35">
      <c r="A122" s="20"/>
      <c r="B122" s="19"/>
      <c r="C122" s="19"/>
      <c r="D122" s="19"/>
      <c r="E122" s="18"/>
      <c r="F122" s="19"/>
      <c r="G122" s="19"/>
      <c r="H122" s="18"/>
      <c r="I122" s="19"/>
      <c r="J122" s="19"/>
      <c r="K122" s="19"/>
      <c r="L122" s="34" t="str">
        <f>IF(E122&lt;&gt;0,VLOOKUP(E122,'Prior Attainment'!$A$3:$B$23,2,FALSE),"")</f>
        <v/>
      </c>
      <c r="M122" s="34" t="str">
        <f>IF(F122&lt;&gt;0,VLOOKUP(F122,'Prior Attainment'!$A$3:$B$23,2,FALSE),"")</f>
        <v/>
      </c>
      <c r="N122" s="34" t="str">
        <f>IF(G122&lt;&gt;0,VLOOKUP(G122,'Prior Attainment'!$A$3:$B$23,2,FALSE),"")</f>
        <v/>
      </c>
      <c r="O122" s="35" t="e">
        <f t="shared" si="9"/>
        <v>#DIV/0!</v>
      </c>
      <c r="P122" s="35" t="e">
        <f t="shared" si="10"/>
        <v>#DIV/0!</v>
      </c>
      <c r="Q122" s="36" t="e">
        <f>IF(P122&lt;&gt;"",VLOOKUP(P122,Expectations!$A$2:$B$25,2,TRUE),"")</f>
        <v>#DIV/0!</v>
      </c>
      <c r="R122" s="37" t="e">
        <f>IF(P122&lt;&gt;"",VLOOKUP(P122,Expectations!$A$2:$C$25,3,TRUE),"")</f>
        <v>#DIV/0!</v>
      </c>
      <c r="S122" s="17" t="str">
        <f>IF(H122&gt;0,VLOOKUP(H122,Reading!$A$3:$B$61,2,FALSE),"")</f>
        <v/>
      </c>
      <c r="T122" s="38" t="str">
        <f>IF(J122&gt;0,VLOOKUP(J122,'TA scores'!$A$2:$B$16,2,FALSE),"")</f>
        <v/>
      </c>
      <c r="U122" s="16" t="str">
        <f>IF(I122&gt;0,VLOOKUP(I122,Maths!$A$3:$B$121,2,FALSE),"")</f>
        <v/>
      </c>
      <c r="V122" s="16" t="str">
        <f>IF(K122&gt;0,VLOOKUP(K122,GPS!$A$3:$B$121,2,FALSE),"")</f>
        <v/>
      </c>
      <c r="W122" s="39" t="e">
        <f>IF(R122&lt;&gt;"",VLOOKUP(R122,Expectations!$C$2:$F$25,2,FALSE),"")</f>
        <v>#DIV/0!</v>
      </c>
      <c r="X122" s="39" t="e">
        <f>IF(R122&lt;&gt;"",VLOOKUP(R122,Expectations!$C$2:$F$25,3,FALSE),"")</f>
        <v>#DIV/0!</v>
      </c>
      <c r="Y122" s="39" t="e">
        <f>IF(R122&lt;&gt;"",VLOOKUP(R122,Expectations!$C$2:$F$25,4,FALSE),"")</f>
        <v>#DIV/0!</v>
      </c>
      <c r="Z122" s="5" t="str">
        <f t="shared" si="11"/>
        <v/>
      </c>
      <c r="AA122" s="5" t="str">
        <f t="shared" si="12"/>
        <v/>
      </c>
      <c r="AB122" s="5" t="str">
        <f t="shared" si="13"/>
        <v/>
      </c>
    </row>
    <row r="123" spans="1:28" x14ac:dyDescent="0.35">
      <c r="A123" s="20"/>
      <c r="B123" s="19"/>
      <c r="C123" s="19"/>
      <c r="D123" s="19"/>
      <c r="E123" s="18"/>
      <c r="F123" s="19"/>
      <c r="G123" s="19"/>
      <c r="H123" s="18"/>
      <c r="I123" s="19"/>
      <c r="J123" s="19"/>
      <c r="K123" s="19"/>
      <c r="L123" s="34" t="str">
        <f>IF(E123&lt;&gt;0,VLOOKUP(E123,'Prior Attainment'!$A$3:$B$23,2,FALSE),"")</f>
        <v/>
      </c>
      <c r="M123" s="34" t="str">
        <f>IF(F123&lt;&gt;0,VLOOKUP(F123,'Prior Attainment'!$A$3:$B$23,2,FALSE),"")</f>
        <v/>
      </c>
      <c r="N123" s="34" t="str">
        <f>IF(G123&lt;&gt;0,VLOOKUP(G123,'Prior Attainment'!$A$3:$B$23,2,FALSE),"")</f>
        <v/>
      </c>
      <c r="O123" s="35" t="e">
        <f t="shared" si="9"/>
        <v>#DIV/0!</v>
      </c>
      <c r="P123" s="35" t="e">
        <f t="shared" si="10"/>
        <v>#DIV/0!</v>
      </c>
      <c r="Q123" s="36" t="e">
        <f>IF(P123&lt;&gt;"",VLOOKUP(P123,Expectations!$A$2:$B$25,2,TRUE),"")</f>
        <v>#DIV/0!</v>
      </c>
      <c r="R123" s="37" t="e">
        <f>IF(P123&lt;&gt;"",VLOOKUP(P123,Expectations!$A$2:$C$25,3,TRUE),"")</f>
        <v>#DIV/0!</v>
      </c>
      <c r="S123" s="17" t="str">
        <f>IF(H123&gt;0,VLOOKUP(H123,Reading!$A$3:$B$61,2,FALSE),"")</f>
        <v/>
      </c>
      <c r="T123" s="38" t="str">
        <f>IF(J123&gt;0,VLOOKUP(J123,'TA scores'!$A$2:$B$16,2,FALSE),"")</f>
        <v/>
      </c>
      <c r="U123" s="16" t="str">
        <f>IF(I123&gt;0,VLOOKUP(I123,Maths!$A$3:$B$121,2,FALSE),"")</f>
        <v/>
      </c>
      <c r="V123" s="16" t="str">
        <f>IF(K123&gt;0,VLOOKUP(K123,GPS!$A$3:$B$121,2,FALSE),"")</f>
        <v/>
      </c>
      <c r="W123" s="39" t="e">
        <f>IF(R123&lt;&gt;"",VLOOKUP(R123,Expectations!$C$2:$F$25,2,FALSE),"")</f>
        <v>#DIV/0!</v>
      </c>
      <c r="X123" s="39" t="e">
        <f>IF(R123&lt;&gt;"",VLOOKUP(R123,Expectations!$C$2:$F$25,3,FALSE),"")</f>
        <v>#DIV/0!</v>
      </c>
      <c r="Y123" s="39" t="e">
        <f>IF(R123&lt;&gt;"",VLOOKUP(R123,Expectations!$C$2:$F$25,4,FALSE),"")</f>
        <v>#DIV/0!</v>
      </c>
      <c r="Z123" s="5" t="str">
        <f t="shared" si="11"/>
        <v/>
      </c>
      <c r="AA123" s="5" t="str">
        <f t="shared" si="12"/>
        <v/>
      </c>
      <c r="AB123" s="5" t="str">
        <f t="shared" si="13"/>
        <v/>
      </c>
    </row>
    <row r="124" spans="1:28" x14ac:dyDescent="0.35">
      <c r="A124" s="20"/>
      <c r="B124" s="19"/>
      <c r="C124" s="19"/>
      <c r="D124" s="19"/>
      <c r="E124" s="18"/>
      <c r="F124" s="19"/>
      <c r="G124" s="19"/>
      <c r="H124" s="18"/>
      <c r="I124" s="19"/>
      <c r="J124" s="19"/>
      <c r="K124" s="19"/>
      <c r="L124" s="34" t="str">
        <f>IF(E124&lt;&gt;0,VLOOKUP(E124,'Prior Attainment'!$A$3:$B$23,2,FALSE),"")</f>
        <v/>
      </c>
      <c r="M124" s="34" t="str">
        <f>IF(F124&lt;&gt;0,VLOOKUP(F124,'Prior Attainment'!$A$3:$B$23,2,FALSE),"")</f>
        <v/>
      </c>
      <c r="N124" s="34" t="str">
        <f>IF(G124&lt;&gt;0,VLOOKUP(G124,'Prior Attainment'!$A$3:$B$23,2,FALSE),"")</f>
        <v/>
      </c>
      <c r="O124" s="35" t="e">
        <f t="shared" si="9"/>
        <v>#DIV/0!</v>
      </c>
      <c r="P124" s="35" t="e">
        <f t="shared" si="10"/>
        <v>#DIV/0!</v>
      </c>
      <c r="Q124" s="36" t="e">
        <f>IF(P124&lt;&gt;"",VLOOKUP(P124,Expectations!$A$2:$B$25,2,TRUE),"")</f>
        <v>#DIV/0!</v>
      </c>
      <c r="R124" s="37" t="e">
        <f>IF(P124&lt;&gt;"",VLOOKUP(P124,Expectations!$A$2:$C$25,3,TRUE),"")</f>
        <v>#DIV/0!</v>
      </c>
      <c r="S124" s="17" t="str">
        <f>IF(H124&gt;0,VLOOKUP(H124,Reading!$A$3:$B$61,2,FALSE),"")</f>
        <v/>
      </c>
      <c r="T124" s="38" t="str">
        <f>IF(J124&gt;0,VLOOKUP(J124,'TA scores'!$A$2:$B$16,2,FALSE),"")</f>
        <v/>
      </c>
      <c r="U124" s="16" t="str">
        <f>IF(I124&gt;0,VLOOKUP(I124,Maths!$A$3:$B$121,2,FALSE),"")</f>
        <v/>
      </c>
      <c r="V124" s="16" t="str">
        <f>IF(K124&gt;0,VLOOKUP(K124,GPS!$A$3:$B$121,2,FALSE),"")</f>
        <v/>
      </c>
      <c r="W124" s="39" t="e">
        <f>IF(R124&lt;&gt;"",VLOOKUP(R124,Expectations!$C$2:$F$25,2,FALSE),"")</f>
        <v>#DIV/0!</v>
      </c>
      <c r="X124" s="39" t="e">
        <f>IF(R124&lt;&gt;"",VLOOKUP(R124,Expectations!$C$2:$F$25,3,FALSE),"")</f>
        <v>#DIV/0!</v>
      </c>
      <c r="Y124" s="39" t="e">
        <f>IF(R124&lt;&gt;"",VLOOKUP(R124,Expectations!$C$2:$F$25,4,FALSE),"")</f>
        <v>#DIV/0!</v>
      </c>
      <c r="Z124" s="5" t="str">
        <f t="shared" si="11"/>
        <v/>
      </c>
      <c r="AA124" s="5" t="str">
        <f t="shared" si="12"/>
        <v/>
      </c>
      <c r="AB124" s="5" t="str">
        <f t="shared" si="13"/>
        <v/>
      </c>
    </row>
    <row r="125" spans="1:28" x14ac:dyDescent="0.35">
      <c r="A125" s="20"/>
      <c r="B125" s="19"/>
      <c r="C125" s="19"/>
      <c r="D125" s="19"/>
      <c r="E125" s="18"/>
      <c r="F125" s="19"/>
      <c r="G125" s="19"/>
      <c r="H125" s="18"/>
      <c r="I125" s="19"/>
      <c r="J125" s="19"/>
      <c r="K125" s="19"/>
      <c r="L125" s="34" t="str">
        <f>IF(E125&lt;&gt;0,VLOOKUP(E125,'Prior Attainment'!$A$3:$B$23,2,FALSE),"")</f>
        <v/>
      </c>
      <c r="M125" s="34" t="str">
        <f>IF(F125&lt;&gt;0,VLOOKUP(F125,'Prior Attainment'!$A$3:$B$23,2,FALSE),"")</f>
        <v/>
      </c>
      <c r="N125" s="34" t="str">
        <f>IF(G125&lt;&gt;0,VLOOKUP(G125,'Prior Attainment'!$A$3:$B$23,2,FALSE),"")</f>
        <v/>
      </c>
      <c r="O125" s="35" t="e">
        <f t="shared" si="9"/>
        <v>#DIV/0!</v>
      </c>
      <c r="P125" s="35" t="e">
        <f t="shared" si="10"/>
        <v>#DIV/0!</v>
      </c>
      <c r="Q125" s="36" t="e">
        <f>IF(P125&lt;&gt;"",VLOOKUP(P125,Expectations!$A$2:$B$25,2,TRUE),"")</f>
        <v>#DIV/0!</v>
      </c>
      <c r="R125" s="37" t="e">
        <f>IF(P125&lt;&gt;"",VLOOKUP(P125,Expectations!$A$2:$C$25,3,TRUE),"")</f>
        <v>#DIV/0!</v>
      </c>
      <c r="S125" s="17" t="str">
        <f>IF(H125&gt;0,VLOOKUP(H125,Reading!$A$3:$B$61,2,FALSE),"")</f>
        <v/>
      </c>
      <c r="T125" s="38" t="str">
        <f>IF(J125&gt;0,VLOOKUP(J125,'TA scores'!$A$2:$B$16,2,FALSE),"")</f>
        <v/>
      </c>
      <c r="U125" s="16" t="str">
        <f>IF(I125&gt;0,VLOOKUP(I125,Maths!$A$3:$B$121,2,FALSE),"")</f>
        <v/>
      </c>
      <c r="V125" s="16" t="str">
        <f>IF(K125&gt;0,VLOOKUP(K125,GPS!$A$3:$B$121,2,FALSE),"")</f>
        <v/>
      </c>
      <c r="W125" s="39" t="e">
        <f>IF(R125&lt;&gt;"",VLOOKUP(R125,Expectations!$C$2:$F$25,2,FALSE),"")</f>
        <v>#DIV/0!</v>
      </c>
      <c r="X125" s="39" t="e">
        <f>IF(R125&lt;&gt;"",VLOOKUP(R125,Expectations!$C$2:$F$25,3,FALSE),"")</f>
        <v>#DIV/0!</v>
      </c>
      <c r="Y125" s="39" t="e">
        <f>IF(R125&lt;&gt;"",VLOOKUP(R125,Expectations!$C$2:$F$25,4,FALSE),"")</f>
        <v>#DIV/0!</v>
      </c>
      <c r="Z125" s="5" t="str">
        <f t="shared" si="11"/>
        <v/>
      </c>
      <c r="AA125" s="5" t="str">
        <f t="shared" si="12"/>
        <v/>
      </c>
      <c r="AB125" s="5" t="str">
        <f t="shared" si="13"/>
        <v/>
      </c>
    </row>
    <row r="126" spans="1:28" x14ac:dyDescent="0.35">
      <c r="A126" s="20"/>
      <c r="B126" s="19"/>
      <c r="C126" s="19"/>
      <c r="D126" s="19"/>
      <c r="E126" s="18"/>
      <c r="F126" s="19"/>
      <c r="G126" s="19"/>
      <c r="H126" s="18"/>
      <c r="I126" s="19"/>
      <c r="J126" s="19"/>
      <c r="K126" s="19"/>
      <c r="L126" s="34" t="str">
        <f>IF(E126&lt;&gt;0,VLOOKUP(E126,'Prior Attainment'!$A$3:$B$23,2,FALSE),"")</f>
        <v/>
      </c>
      <c r="M126" s="34" t="str">
        <f>IF(F126&lt;&gt;0,VLOOKUP(F126,'Prior Attainment'!$A$3:$B$23,2,FALSE),"")</f>
        <v/>
      </c>
      <c r="N126" s="34" t="str">
        <f>IF(G126&lt;&gt;0,VLOOKUP(G126,'Prior Attainment'!$A$3:$B$23,2,FALSE),"")</f>
        <v/>
      </c>
      <c r="O126" s="35" t="e">
        <f t="shared" si="9"/>
        <v>#DIV/0!</v>
      </c>
      <c r="P126" s="35" t="e">
        <f t="shared" si="10"/>
        <v>#DIV/0!</v>
      </c>
      <c r="Q126" s="36" t="e">
        <f>IF(P126&lt;&gt;"",VLOOKUP(P126,Expectations!$A$2:$B$25,2,TRUE),"")</f>
        <v>#DIV/0!</v>
      </c>
      <c r="R126" s="37" t="e">
        <f>IF(P126&lt;&gt;"",VLOOKUP(P126,Expectations!$A$2:$C$25,3,TRUE),"")</f>
        <v>#DIV/0!</v>
      </c>
      <c r="S126" s="17" t="str">
        <f>IF(H126&gt;0,VLOOKUP(H126,Reading!$A$3:$B$61,2,FALSE),"")</f>
        <v/>
      </c>
      <c r="T126" s="38" t="str">
        <f>IF(J126&gt;0,VLOOKUP(J126,'TA scores'!$A$2:$B$16,2,FALSE),"")</f>
        <v/>
      </c>
      <c r="U126" s="16" t="str">
        <f>IF(I126&gt;0,VLOOKUP(I126,Maths!$A$3:$B$121,2,FALSE),"")</f>
        <v/>
      </c>
      <c r="V126" s="16" t="str">
        <f>IF(K126&gt;0,VLOOKUP(K126,GPS!$A$3:$B$121,2,FALSE),"")</f>
        <v/>
      </c>
      <c r="W126" s="39" t="e">
        <f>IF(R126&lt;&gt;"",VLOOKUP(R126,Expectations!$C$2:$F$25,2,FALSE),"")</f>
        <v>#DIV/0!</v>
      </c>
      <c r="X126" s="39" t="e">
        <f>IF(R126&lt;&gt;"",VLOOKUP(R126,Expectations!$C$2:$F$25,3,FALSE),"")</f>
        <v>#DIV/0!</v>
      </c>
      <c r="Y126" s="39" t="e">
        <f>IF(R126&lt;&gt;"",VLOOKUP(R126,Expectations!$C$2:$F$25,4,FALSE),"")</f>
        <v>#DIV/0!</v>
      </c>
      <c r="Z126" s="5" t="str">
        <f t="shared" si="11"/>
        <v/>
      </c>
      <c r="AA126" s="5" t="str">
        <f t="shared" si="12"/>
        <v/>
      </c>
      <c r="AB126" s="5" t="str">
        <f t="shared" si="13"/>
        <v/>
      </c>
    </row>
    <row r="127" spans="1:28" x14ac:dyDescent="0.35">
      <c r="A127" s="20"/>
      <c r="B127" s="19"/>
      <c r="C127" s="19"/>
      <c r="D127" s="19"/>
      <c r="E127" s="18"/>
      <c r="F127" s="19"/>
      <c r="G127" s="19"/>
      <c r="H127" s="18"/>
      <c r="I127" s="19"/>
      <c r="J127" s="19"/>
      <c r="K127" s="19"/>
      <c r="L127" s="34" t="str">
        <f>IF(E127&lt;&gt;0,VLOOKUP(E127,'Prior Attainment'!$A$3:$B$23,2,FALSE),"")</f>
        <v/>
      </c>
      <c r="M127" s="34" t="str">
        <f>IF(F127&lt;&gt;0,VLOOKUP(F127,'Prior Attainment'!$A$3:$B$23,2,FALSE),"")</f>
        <v/>
      </c>
      <c r="N127" s="34" t="str">
        <f>IF(G127&lt;&gt;0,VLOOKUP(G127,'Prior Attainment'!$A$3:$B$23,2,FALSE),"")</f>
        <v/>
      </c>
      <c r="O127" s="35" t="e">
        <f t="shared" si="9"/>
        <v>#DIV/0!</v>
      </c>
      <c r="P127" s="35" t="e">
        <f t="shared" si="10"/>
        <v>#DIV/0!</v>
      </c>
      <c r="Q127" s="36" t="e">
        <f>IF(P127&lt;&gt;"",VLOOKUP(P127,Expectations!$A$2:$B$25,2,TRUE),"")</f>
        <v>#DIV/0!</v>
      </c>
      <c r="R127" s="37" t="e">
        <f>IF(P127&lt;&gt;"",VLOOKUP(P127,Expectations!$A$2:$C$25,3,TRUE),"")</f>
        <v>#DIV/0!</v>
      </c>
      <c r="S127" s="17" t="str">
        <f>IF(H127&gt;0,VLOOKUP(H127,Reading!$A$3:$B$61,2,FALSE),"")</f>
        <v/>
      </c>
      <c r="T127" s="38" t="str">
        <f>IF(J127&gt;0,VLOOKUP(J127,'TA scores'!$A$2:$B$16,2,FALSE),"")</f>
        <v/>
      </c>
      <c r="U127" s="16" t="str">
        <f>IF(I127&gt;0,VLOOKUP(I127,Maths!$A$3:$B$121,2,FALSE),"")</f>
        <v/>
      </c>
      <c r="V127" s="16" t="str">
        <f>IF(K127&gt;0,VLOOKUP(K127,GPS!$A$3:$B$121,2,FALSE),"")</f>
        <v/>
      </c>
      <c r="W127" s="39" t="e">
        <f>IF(R127&lt;&gt;"",VLOOKUP(R127,Expectations!$C$2:$F$25,2,FALSE),"")</f>
        <v>#DIV/0!</v>
      </c>
      <c r="X127" s="39" t="e">
        <f>IF(R127&lt;&gt;"",VLOOKUP(R127,Expectations!$C$2:$F$25,3,FALSE),"")</f>
        <v>#DIV/0!</v>
      </c>
      <c r="Y127" s="39" t="e">
        <f>IF(R127&lt;&gt;"",VLOOKUP(R127,Expectations!$C$2:$F$25,4,FALSE),"")</f>
        <v>#DIV/0!</v>
      </c>
      <c r="Z127" s="5" t="str">
        <f t="shared" si="11"/>
        <v/>
      </c>
      <c r="AA127" s="5" t="str">
        <f t="shared" si="12"/>
        <v/>
      </c>
      <c r="AB127" s="5" t="str">
        <f t="shared" si="13"/>
        <v/>
      </c>
    </row>
    <row r="128" spans="1:28" x14ac:dyDescent="0.35">
      <c r="A128" s="20"/>
      <c r="B128" s="19"/>
      <c r="C128" s="19"/>
      <c r="D128" s="19"/>
      <c r="E128" s="18"/>
      <c r="F128" s="19"/>
      <c r="G128" s="19"/>
      <c r="H128" s="18"/>
      <c r="I128" s="19"/>
      <c r="J128" s="19"/>
      <c r="K128" s="19"/>
      <c r="L128" s="34" t="str">
        <f>IF(E128&lt;&gt;0,VLOOKUP(E128,'Prior Attainment'!$A$3:$B$23,2,FALSE),"")</f>
        <v/>
      </c>
      <c r="M128" s="34" t="str">
        <f>IF(F128&lt;&gt;0,VLOOKUP(F128,'Prior Attainment'!$A$3:$B$23,2,FALSE),"")</f>
        <v/>
      </c>
      <c r="N128" s="34" t="str">
        <f>IF(G128&lt;&gt;0,VLOOKUP(G128,'Prior Attainment'!$A$3:$B$23,2,FALSE),"")</f>
        <v/>
      </c>
      <c r="O128" s="35" t="e">
        <f t="shared" si="9"/>
        <v>#DIV/0!</v>
      </c>
      <c r="P128" s="35" t="e">
        <f t="shared" si="10"/>
        <v>#DIV/0!</v>
      </c>
      <c r="Q128" s="36" t="e">
        <f>IF(P128&lt;&gt;"",VLOOKUP(P128,Expectations!$A$2:$B$25,2,TRUE),"")</f>
        <v>#DIV/0!</v>
      </c>
      <c r="R128" s="37" t="e">
        <f>IF(P128&lt;&gt;"",VLOOKUP(P128,Expectations!$A$2:$C$25,3,TRUE),"")</f>
        <v>#DIV/0!</v>
      </c>
      <c r="S128" s="17" t="str">
        <f>IF(H128&gt;0,VLOOKUP(H128,Reading!$A$3:$B$61,2,FALSE),"")</f>
        <v/>
      </c>
      <c r="T128" s="38" t="str">
        <f>IF(J128&gt;0,VLOOKUP(J128,'TA scores'!$A$2:$B$16,2,FALSE),"")</f>
        <v/>
      </c>
      <c r="U128" s="16" t="str">
        <f>IF(I128&gt;0,VLOOKUP(I128,Maths!$A$3:$B$121,2,FALSE),"")</f>
        <v/>
      </c>
      <c r="V128" s="16" t="str">
        <f>IF(K128&gt;0,VLOOKUP(K128,GPS!$A$3:$B$121,2,FALSE),"")</f>
        <v/>
      </c>
      <c r="W128" s="39" t="e">
        <f>IF(R128&lt;&gt;"",VLOOKUP(R128,Expectations!$C$2:$F$25,2,FALSE),"")</f>
        <v>#DIV/0!</v>
      </c>
      <c r="X128" s="39" t="e">
        <f>IF(R128&lt;&gt;"",VLOOKUP(R128,Expectations!$C$2:$F$25,3,FALSE),"")</f>
        <v>#DIV/0!</v>
      </c>
      <c r="Y128" s="39" t="e">
        <f>IF(R128&lt;&gt;"",VLOOKUP(R128,Expectations!$C$2:$F$25,4,FALSE),"")</f>
        <v>#DIV/0!</v>
      </c>
      <c r="Z128" s="5" t="str">
        <f t="shared" si="11"/>
        <v/>
      </c>
      <c r="AA128" s="5" t="str">
        <f t="shared" si="12"/>
        <v/>
      </c>
      <c r="AB128" s="5" t="str">
        <f t="shared" si="13"/>
        <v/>
      </c>
    </row>
    <row r="129" spans="1:28" x14ac:dyDescent="0.35">
      <c r="A129" s="20"/>
      <c r="B129" s="19"/>
      <c r="C129" s="19"/>
      <c r="D129" s="19"/>
      <c r="E129" s="18"/>
      <c r="F129" s="19"/>
      <c r="G129" s="19"/>
      <c r="H129" s="18"/>
      <c r="I129" s="19"/>
      <c r="J129" s="19"/>
      <c r="K129" s="19"/>
      <c r="L129" s="34" t="str">
        <f>IF(E129&lt;&gt;0,VLOOKUP(E129,'Prior Attainment'!$A$3:$B$23,2,FALSE),"")</f>
        <v/>
      </c>
      <c r="M129" s="34" t="str">
        <f>IF(F129&lt;&gt;0,VLOOKUP(F129,'Prior Attainment'!$A$3:$B$23,2,FALSE),"")</f>
        <v/>
      </c>
      <c r="N129" s="34" t="str">
        <f>IF(G129&lt;&gt;0,VLOOKUP(G129,'Prior Attainment'!$A$3:$B$23,2,FALSE),"")</f>
        <v/>
      </c>
      <c r="O129" s="35" t="e">
        <f t="shared" si="9"/>
        <v>#DIV/0!</v>
      </c>
      <c r="P129" s="35" t="e">
        <f t="shared" si="10"/>
        <v>#DIV/0!</v>
      </c>
      <c r="Q129" s="36" t="e">
        <f>IF(P129&lt;&gt;"",VLOOKUP(P129,Expectations!$A$2:$B$25,2,TRUE),"")</f>
        <v>#DIV/0!</v>
      </c>
      <c r="R129" s="37" t="e">
        <f>IF(P129&lt;&gt;"",VLOOKUP(P129,Expectations!$A$2:$C$25,3,TRUE),"")</f>
        <v>#DIV/0!</v>
      </c>
      <c r="S129" s="17" t="str">
        <f>IF(H129&gt;0,VLOOKUP(H129,Reading!$A$3:$B$61,2,FALSE),"")</f>
        <v/>
      </c>
      <c r="T129" s="38" t="str">
        <f>IF(J129&gt;0,VLOOKUP(J129,'TA scores'!$A$2:$B$16,2,FALSE),"")</f>
        <v/>
      </c>
      <c r="U129" s="16" t="str">
        <f>IF(I129&gt;0,VLOOKUP(I129,Maths!$A$3:$B$121,2,FALSE),"")</f>
        <v/>
      </c>
      <c r="V129" s="16" t="str">
        <f>IF(K129&gt;0,VLOOKUP(K129,GPS!$A$3:$B$121,2,FALSE),"")</f>
        <v/>
      </c>
      <c r="W129" s="39" t="e">
        <f>IF(R129&lt;&gt;"",VLOOKUP(R129,Expectations!$C$2:$F$25,2,FALSE),"")</f>
        <v>#DIV/0!</v>
      </c>
      <c r="X129" s="39" t="e">
        <f>IF(R129&lt;&gt;"",VLOOKUP(R129,Expectations!$C$2:$F$25,3,FALSE),"")</f>
        <v>#DIV/0!</v>
      </c>
      <c r="Y129" s="39" t="e">
        <f>IF(R129&lt;&gt;"",VLOOKUP(R129,Expectations!$C$2:$F$25,4,FALSE),"")</f>
        <v>#DIV/0!</v>
      </c>
      <c r="Z129" s="5" t="str">
        <f t="shared" si="11"/>
        <v/>
      </c>
      <c r="AA129" s="5" t="str">
        <f t="shared" si="12"/>
        <v/>
      </c>
      <c r="AB129" s="5" t="str">
        <f t="shared" si="13"/>
        <v/>
      </c>
    </row>
    <row r="130" spans="1:28" x14ac:dyDescent="0.35">
      <c r="A130" s="20"/>
      <c r="B130" s="19"/>
      <c r="C130" s="19"/>
      <c r="D130" s="19"/>
      <c r="E130" s="18"/>
      <c r="F130" s="19"/>
      <c r="G130" s="19"/>
      <c r="H130" s="18"/>
      <c r="I130" s="19"/>
      <c r="J130" s="19"/>
      <c r="K130" s="19"/>
      <c r="L130" s="34" t="str">
        <f>IF(E130&lt;&gt;0,VLOOKUP(E130,'Prior Attainment'!$A$3:$B$23,2,FALSE),"")</f>
        <v/>
      </c>
      <c r="M130" s="34" t="str">
        <f>IF(F130&lt;&gt;0,VLOOKUP(F130,'Prior Attainment'!$A$3:$B$23,2,FALSE),"")</f>
        <v/>
      </c>
      <c r="N130" s="34" t="str">
        <f>IF(G130&lt;&gt;0,VLOOKUP(G130,'Prior Attainment'!$A$3:$B$23,2,FALSE),"")</f>
        <v/>
      </c>
      <c r="O130" s="35" t="e">
        <f t="shared" si="9"/>
        <v>#DIV/0!</v>
      </c>
      <c r="P130" s="35" t="e">
        <f t="shared" si="10"/>
        <v>#DIV/0!</v>
      </c>
      <c r="Q130" s="36" t="e">
        <f>IF(P130&lt;&gt;"",VLOOKUP(P130,Expectations!$A$2:$B$25,2,TRUE),"")</f>
        <v>#DIV/0!</v>
      </c>
      <c r="R130" s="37" t="e">
        <f>IF(P130&lt;&gt;"",VLOOKUP(P130,Expectations!$A$2:$C$25,3,TRUE),"")</f>
        <v>#DIV/0!</v>
      </c>
      <c r="S130" s="17" t="str">
        <f>IF(H130&gt;0,VLOOKUP(H130,Reading!$A$3:$B$61,2,FALSE),"")</f>
        <v/>
      </c>
      <c r="T130" s="38" t="str">
        <f>IF(J130&gt;0,VLOOKUP(J130,'TA scores'!$A$2:$B$16,2,FALSE),"")</f>
        <v/>
      </c>
      <c r="U130" s="16" t="str">
        <f>IF(I130&gt;0,VLOOKUP(I130,Maths!$A$3:$B$121,2,FALSE),"")</f>
        <v/>
      </c>
      <c r="V130" s="16" t="str">
        <f>IF(K130&gt;0,VLOOKUP(K130,GPS!$A$3:$B$121,2,FALSE),"")</f>
        <v/>
      </c>
      <c r="W130" s="39" t="e">
        <f>IF(R130&lt;&gt;"",VLOOKUP(R130,Expectations!$C$2:$F$25,2,FALSE),"")</f>
        <v>#DIV/0!</v>
      </c>
      <c r="X130" s="39" t="e">
        <f>IF(R130&lt;&gt;"",VLOOKUP(R130,Expectations!$C$2:$F$25,3,FALSE),"")</f>
        <v>#DIV/0!</v>
      </c>
      <c r="Y130" s="39" t="e">
        <f>IF(R130&lt;&gt;"",VLOOKUP(R130,Expectations!$C$2:$F$25,4,FALSE),"")</f>
        <v>#DIV/0!</v>
      </c>
      <c r="Z130" s="5" t="str">
        <f t="shared" si="11"/>
        <v/>
      </c>
      <c r="AA130" s="5" t="str">
        <f t="shared" si="12"/>
        <v/>
      </c>
      <c r="AB130" s="5" t="str">
        <f t="shared" si="13"/>
        <v/>
      </c>
    </row>
    <row r="131" spans="1:28" x14ac:dyDescent="0.35">
      <c r="A131" s="20"/>
      <c r="B131" s="19"/>
      <c r="C131" s="19"/>
      <c r="D131" s="19"/>
      <c r="E131" s="18"/>
      <c r="F131" s="19"/>
      <c r="G131" s="19"/>
      <c r="H131" s="18"/>
      <c r="I131" s="19"/>
      <c r="J131" s="19"/>
      <c r="K131" s="19"/>
      <c r="L131" s="34" t="str">
        <f>IF(E131&lt;&gt;0,VLOOKUP(E131,'Prior Attainment'!$A$3:$B$23,2,FALSE),"")</f>
        <v/>
      </c>
      <c r="M131" s="34" t="str">
        <f>IF(F131&lt;&gt;0,VLOOKUP(F131,'Prior Attainment'!$A$3:$B$23,2,FALSE),"")</f>
        <v/>
      </c>
      <c r="N131" s="34" t="str">
        <f>IF(G131&lt;&gt;0,VLOOKUP(G131,'Prior Attainment'!$A$3:$B$23,2,FALSE),"")</f>
        <v/>
      </c>
      <c r="O131" s="35" t="e">
        <f t="shared" si="9"/>
        <v>#DIV/0!</v>
      </c>
      <c r="P131" s="35" t="e">
        <f t="shared" si="10"/>
        <v>#DIV/0!</v>
      </c>
      <c r="Q131" s="36" t="e">
        <f>IF(P131&lt;&gt;"",VLOOKUP(P131,Expectations!$A$2:$B$25,2,TRUE),"")</f>
        <v>#DIV/0!</v>
      </c>
      <c r="R131" s="37" t="e">
        <f>IF(P131&lt;&gt;"",VLOOKUP(P131,Expectations!$A$2:$C$25,3,TRUE),"")</f>
        <v>#DIV/0!</v>
      </c>
      <c r="S131" s="17" t="str">
        <f>IF(H131&gt;0,VLOOKUP(H131,Reading!$A$3:$B$61,2,FALSE),"")</f>
        <v/>
      </c>
      <c r="T131" s="38" t="str">
        <f>IF(J131&gt;0,VLOOKUP(J131,'TA scores'!$A$2:$B$16,2,FALSE),"")</f>
        <v/>
      </c>
      <c r="U131" s="16" t="str">
        <f>IF(I131&gt;0,VLOOKUP(I131,Maths!$A$3:$B$121,2,FALSE),"")</f>
        <v/>
      </c>
      <c r="V131" s="16" t="str">
        <f>IF(K131&gt;0,VLOOKUP(K131,GPS!$A$3:$B$121,2,FALSE),"")</f>
        <v/>
      </c>
      <c r="W131" s="39" t="e">
        <f>IF(R131&lt;&gt;"",VLOOKUP(R131,Expectations!$C$2:$F$25,2,FALSE),"")</f>
        <v>#DIV/0!</v>
      </c>
      <c r="X131" s="39" t="e">
        <f>IF(R131&lt;&gt;"",VLOOKUP(R131,Expectations!$C$2:$F$25,3,FALSE),"")</f>
        <v>#DIV/0!</v>
      </c>
      <c r="Y131" s="39" t="e">
        <f>IF(R131&lt;&gt;"",VLOOKUP(R131,Expectations!$C$2:$F$25,4,FALSE),"")</f>
        <v>#DIV/0!</v>
      </c>
      <c r="Z131" s="5" t="str">
        <f t="shared" si="11"/>
        <v/>
      </c>
      <c r="AA131" s="5" t="str">
        <f t="shared" si="12"/>
        <v/>
      </c>
      <c r="AB131" s="5" t="str">
        <f t="shared" si="13"/>
        <v/>
      </c>
    </row>
    <row r="132" spans="1:28" x14ac:dyDescent="0.35">
      <c r="A132" s="20"/>
      <c r="B132" s="19"/>
      <c r="C132" s="19"/>
      <c r="D132" s="19"/>
      <c r="E132" s="18"/>
      <c r="F132" s="19"/>
      <c r="G132" s="19"/>
      <c r="H132" s="18"/>
      <c r="I132" s="19"/>
      <c r="J132" s="19"/>
      <c r="K132" s="19"/>
      <c r="L132" s="34" t="str">
        <f>IF(E132&lt;&gt;0,VLOOKUP(E132,'Prior Attainment'!$A$3:$B$23,2,FALSE),"")</f>
        <v/>
      </c>
      <c r="M132" s="34" t="str">
        <f>IF(F132&lt;&gt;0,VLOOKUP(F132,'Prior Attainment'!$A$3:$B$23,2,FALSE),"")</f>
        <v/>
      </c>
      <c r="N132" s="34" t="str">
        <f>IF(G132&lt;&gt;0,VLOOKUP(G132,'Prior Attainment'!$A$3:$B$23,2,FALSE),"")</f>
        <v/>
      </c>
      <c r="O132" s="35" t="e">
        <f t="shared" si="9"/>
        <v>#DIV/0!</v>
      </c>
      <c r="P132" s="35" t="e">
        <f t="shared" si="10"/>
        <v>#DIV/0!</v>
      </c>
      <c r="Q132" s="36" t="e">
        <f>IF(P132&lt;&gt;"",VLOOKUP(P132,Expectations!$A$2:$B$25,2,TRUE),"")</f>
        <v>#DIV/0!</v>
      </c>
      <c r="R132" s="37" t="e">
        <f>IF(P132&lt;&gt;"",VLOOKUP(P132,Expectations!$A$2:$C$25,3,TRUE),"")</f>
        <v>#DIV/0!</v>
      </c>
      <c r="S132" s="17" t="str">
        <f>IF(H132&gt;0,VLOOKUP(H132,Reading!$A$3:$B$61,2,FALSE),"")</f>
        <v/>
      </c>
      <c r="T132" s="38" t="str">
        <f>IF(J132&gt;0,VLOOKUP(J132,'TA scores'!$A$2:$B$16,2,FALSE),"")</f>
        <v/>
      </c>
      <c r="U132" s="16" t="str">
        <f>IF(I132&gt;0,VLOOKUP(I132,Maths!$A$3:$B$121,2,FALSE),"")</f>
        <v/>
      </c>
      <c r="V132" s="16" t="str">
        <f>IF(K132&gt;0,VLOOKUP(K132,GPS!$A$3:$B$121,2,FALSE),"")</f>
        <v/>
      </c>
      <c r="W132" s="39" t="e">
        <f>IF(R132&lt;&gt;"",VLOOKUP(R132,Expectations!$C$2:$F$25,2,FALSE),"")</f>
        <v>#DIV/0!</v>
      </c>
      <c r="X132" s="39" t="e">
        <f>IF(R132&lt;&gt;"",VLOOKUP(R132,Expectations!$C$2:$F$25,3,FALSE),"")</f>
        <v>#DIV/0!</v>
      </c>
      <c r="Y132" s="39" t="e">
        <f>IF(R132&lt;&gt;"",VLOOKUP(R132,Expectations!$C$2:$F$25,4,FALSE),"")</f>
        <v>#DIV/0!</v>
      </c>
      <c r="Z132" s="5" t="str">
        <f t="shared" si="11"/>
        <v/>
      </c>
      <c r="AA132" s="5" t="str">
        <f t="shared" si="12"/>
        <v/>
      </c>
      <c r="AB132" s="5" t="str">
        <f t="shared" si="13"/>
        <v/>
      </c>
    </row>
    <row r="133" spans="1:28" x14ac:dyDescent="0.35">
      <c r="A133" s="20"/>
      <c r="B133" s="19"/>
      <c r="C133" s="19"/>
      <c r="D133" s="19"/>
      <c r="E133" s="18"/>
      <c r="F133" s="19"/>
      <c r="G133" s="19"/>
      <c r="H133" s="18"/>
      <c r="I133" s="19"/>
      <c r="J133" s="19"/>
      <c r="K133" s="19"/>
      <c r="L133" s="34" t="str">
        <f>IF(E133&lt;&gt;0,VLOOKUP(E133,'Prior Attainment'!$A$3:$B$23,2,FALSE),"")</f>
        <v/>
      </c>
      <c r="M133" s="34" t="str">
        <f>IF(F133&lt;&gt;0,VLOOKUP(F133,'Prior Attainment'!$A$3:$B$23,2,FALSE),"")</f>
        <v/>
      </c>
      <c r="N133" s="34" t="str">
        <f>IF(G133&lt;&gt;0,VLOOKUP(G133,'Prior Attainment'!$A$3:$B$23,2,FALSE),"")</f>
        <v/>
      </c>
      <c r="O133" s="35" t="e">
        <f t="shared" si="9"/>
        <v>#DIV/0!</v>
      </c>
      <c r="P133" s="35" t="e">
        <f t="shared" si="10"/>
        <v>#DIV/0!</v>
      </c>
      <c r="Q133" s="36" t="e">
        <f>IF(P133&lt;&gt;"",VLOOKUP(P133,Expectations!$A$2:$B$25,2,TRUE),"")</f>
        <v>#DIV/0!</v>
      </c>
      <c r="R133" s="37" t="e">
        <f>IF(P133&lt;&gt;"",VLOOKUP(P133,Expectations!$A$2:$C$25,3,TRUE),"")</f>
        <v>#DIV/0!</v>
      </c>
      <c r="S133" s="17" t="str">
        <f>IF(H133&gt;0,VLOOKUP(H133,Reading!$A$3:$B$61,2,FALSE),"")</f>
        <v/>
      </c>
      <c r="T133" s="38" t="str">
        <f>IF(J133&gt;0,VLOOKUP(J133,'TA scores'!$A$2:$B$16,2,FALSE),"")</f>
        <v/>
      </c>
      <c r="U133" s="16" t="str">
        <f>IF(I133&gt;0,VLOOKUP(I133,Maths!$A$3:$B$121,2,FALSE),"")</f>
        <v/>
      </c>
      <c r="V133" s="16" t="str">
        <f>IF(K133&gt;0,VLOOKUP(K133,GPS!$A$3:$B$121,2,FALSE),"")</f>
        <v/>
      </c>
      <c r="W133" s="39" t="e">
        <f>IF(R133&lt;&gt;"",VLOOKUP(R133,Expectations!$C$2:$F$25,2,FALSE),"")</f>
        <v>#DIV/0!</v>
      </c>
      <c r="X133" s="39" t="e">
        <f>IF(R133&lt;&gt;"",VLOOKUP(R133,Expectations!$C$2:$F$25,3,FALSE),"")</f>
        <v>#DIV/0!</v>
      </c>
      <c r="Y133" s="39" t="e">
        <f>IF(R133&lt;&gt;"",VLOOKUP(R133,Expectations!$C$2:$F$25,4,FALSE),"")</f>
        <v>#DIV/0!</v>
      </c>
      <c r="Z133" s="5" t="str">
        <f t="shared" si="11"/>
        <v/>
      </c>
      <c r="AA133" s="5" t="str">
        <f t="shared" si="12"/>
        <v/>
      </c>
      <c r="AB133" s="5" t="str">
        <f t="shared" si="13"/>
        <v/>
      </c>
    </row>
    <row r="134" spans="1:28" x14ac:dyDescent="0.35">
      <c r="A134" s="20"/>
      <c r="B134" s="19"/>
      <c r="C134" s="19"/>
      <c r="D134" s="19"/>
      <c r="E134" s="18"/>
      <c r="F134" s="19"/>
      <c r="G134" s="19"/>
      <c r="H134" s="18"/>
      <c r="I134" s="19"/>
      <c r="J134" s="19"/>
      <c r="K134" s="19"/>
      <c r="L134" s="34" t="str">
        <f>IF(E134&lt;&gt;0,VLOOKUP(E134,'Prior Attainment'!$A$3:$B$23,2,FALSE),"")</f>
        <v/>
      </c>
      <c r="M134" s="34" t="str">
        <f>IF(F134&lt;&gt;0,VLOOKUP(F134,'Prior Attainment'!$A$3:$B$23,2,FALSE),"")</f>
        <v/>
      </c>
      <c r="N134" s="34" t="str">
        <f>IF(G134&lt;&gt;0,VLOOKUP(G134,'Prior Attainment'!$A$3:$B$23,2,FALSE),"")</f>
        <v/>
      </c>
      <c r="O134" s="35" t="e">
        <f t="shared" ref="O134:O197" si="14">AVERAGEIF(L134:M134,"&lt;&gt;0")</f>
        <v>#DIV/0!</v>
      </c>
      <c r="P134" s="35" t="e">
        <f t="shared" ref="P134:P197" si="15">AVERAGEIF(N134:O134,"&lt;&gt;0")</f>
        <v>#DIV/0!</v>
      </c>
      <c r="Q134" s="36" t="e">
        <f>IF(P134&lt;&gt;"",VLOOKUP(P134,Expectations!$A$2:$B$25,2,TRUE),"")</f>
        <v>#DIV/0!</v>
      </c>
      <c r="R134" s="37" t="e">
        <f>IF(P134&lt;&gt;"",VLOOKUP(P134,Expectations!$A$2:$C$25,3,TRUE),"")</f>
        <v>#DIV/0!</v>
      </c>
      <c r="S134" s="17" t="str">
        <f>IF(H134&gt;0,VLOOKUP(H134,Reading!$A$3:$B$61,2,FALSE),"")</f>
        <v/>
      </c>
      <c r="T134" s="38" t="str">
        <f>IF(J134&gt;0,VLOOKUP(J134,'TA scores'!$A$2:$B$16,2,FALSE),"")</f>
        <v/>
      </c>
      <c r="U134" s="16" t="str">
        <f>IF(I134&gt;0,VLOOKUP(I134,Maths!$A$3:$B$121,2,FALSE),"")</f>
        <v/>
      </c>
      <c r="V134" s="16" t="str">
        <f>IF(K134&gt;0,VLOOKUP(K134,GPS!$A$3:$B$121,2,FALSE),"")</f>
        <v/>
      </c>
      <c r="W134" s="39" t="e">
        <f>IF(R134&lt;&gt;"",VLOOKUP(R134,Expectations!$C$2:$F$25,2,FALSE),"")</f>
        <v>#DIV/0!</v>
      </c>
      <c r="X134" s="39" t="e">
        <f>IF(R134&lt;&gt;"",VLOOKUP(R134,Expectations!$C$2:$F$25,3,FALSE),"")</f>
        <v>#DIV/0!</v>
      </c>
      <c r="Y134" s="39" t="e">
        <f>IF(R134&lt;&gt;"",VLOOKUP(R134,Expectations!$C$2:$F$25,4,FALSE),"")</f>
        <v>#DIV/0!</v>
      </c>
      <c r="Z134" s="5" t="str">
        <f t="shared" si="11"/>
        <v/>
      </c>
      <c r="AA134" s="5" t="str">
        <f t="shared" si="12"/>
        <v/>
      </c>
      <c r="AB134" s="5" t="str">
        <f t="shared" si="13"/>
        <v/>
      </c>
    </row>
    <row r="135" spans="1:28" x14ac:dyDescent="0.35">
      <c r="A135" s="20"/>
      <c r="B135" s="19"/>
      <c r="C135" s="19"/>
      <c r="D135" s="19"/>
      <c r="E135" s="18"/>
      <c r="F135" s="19"/>
      <c r="G135" s="19"/>
      <c r="H135" s="18"/>
      <c r="I135" s="19"/>
      <c r="J135" s="19"/>
      <c r="K135" s="19"/>
      <c r="L135" s="34" t="str">
        <f>IF(E135&lt;&gt;0,VLOOKUP(E135,'Prior Attainment'!$A$3:$B$23,2,FALSE),"")</f>
        <v/>
      </c>
      <c r="M135" s="34" t="str">
        <f>IF(F135&lt;&gt;0,VLOOKUP(F135,'Prior Attainment'!$A$3:$B$23,2,FALSE),"")</f>
        <v/>
      </c>
      <c r="N135" s="34" t="str">
        <f>IF(G135&lt;&gt;0,VLOOKUP(G135,'Prior Attainment'!$A$3:$B$23,2,FALSE),"")</f>
        <v/>
      </c>
      <c r="O135" s="35" t="e">
        <f t="shared" si="14"/>
        <v>#DIV/0!</v>
      </c>
      <c r="P135" s="35" t="e">
        <f t="shared" si="15"/>
        <v>#DIV/0!</v>
      </c>
      <c r="Q135" s="36" t="e">
        <f>IF(P135&lt;&gt;"",VLOOKUP(P135,Expectations!$A$2:$B$25,2,TRUE),"")</f>
        <v>#DIV/0!</v>
      </c>
      <c r="R135" s="37" t="e">
        <f>IF(P135&lt;&gt;"",VLOOKUP(P135,Expectations!$A$2:$C$25,3,TRUE),"")</f>
        <v>#DIV/0!</v>
      </c>
      <c r="S135" s="17" t="str">
        <f>IF(H135&gt;0,VLOOKUP(H135,Reading!$A$3:$B$61,2,FALSE),"")</f>
        <v/>
      </c>
      <c r="T135" s="38" t="str">
        <f>IF(J135&gt;0,VLOOKUP(J135,'TA scores'!$A$2:$B$16,2,FALSE),"")</f>
        <v/>
      </c>
      <c r="U135" s="16" t="str">
        <f>IF(I135&gt;0,VLOOKUP(I135,Maths!$A$3:$B$121,2,FALSE),"")</f>
        <v/>
      </c>
      <c r="V135" s="16" t="str">
        <f>IF(K135&gt;0,VLOOKUP(K135,GPS!$A$3:$B$121,2,FALSE),"")</f>
        <v/>
      </c>
      <c r="W135" s="39" t="e">
        <f>IF(R135&lt;&gt;"",VLOOKUP(R135,Expectations!$C$2:$F$25,2,FALSE),"")</f>
        <v>#DIV/0!</v>
      </c>
      <c r="X135" s="39" t="e">
        <f>IF(R135&lt;&gt;"",VLOOKUP(R135,Expectations!$C$2:$F$25,3,FALSE),"")</f>
        <v>#DIV/0!</v>
      </c>
      <c r="Y135" s="39" t="e">
        <f>IF(R135&lt;&gt;"",VLOOKUP(R135,Expectations!$C$2:$F$25,4,FALSE),"")</f>
        <v>#DIV/0!</v>
      </c>
      <c r="Z135" s="5" t="str">
        <f t="shared" si="11"/>
        <v/>
      </c>
      <c r="AA135" s="5" t="str">
        <f t="shared" si="12"/>
        <v/>
      </c>
      <c r="AB135" s="5" t="str">
        <f t="shared" si="13"/>
        <v/>
      </c>
    </row>
    <row r="136" spans="1:28" x14ac:dyDescent="0.35">
      <c r="A136" s="20"/>
      <c r="B136" s="19"/>
      <c r="C136" s="19"/>
      <c r="D136" s="19"/>
      <c r="E136" s="18"/>
      <c r="F136" s="19"/>
      <c r="G136" s="19"/>
      <c r="H136" s="18"/>
      <c r="I136" s="19"/>
      <c r="J136" s="19"/>
      <c r="K136" s="19"/>
      <c r="L136" s="34" t="str">
        <f>IF(E136&lt;&gt;0,VLOOKUP(E136,'Prior Attainment'!$A$3:$B$23,2,FALSE),"")</f>
        <v/>
      </c>
      <c r="M136" s="34" t="str">
        <f>IF(F136&lt;&gt;0,VLOOKUP(F136,'Prior Attainment'!$A$3:$B$23,2,FALSE),"")</f>
        <v/>
      </c>
      <c r="N136" s="34" t="str">
        <f>IF(G136&lt;&gt;0,VLOOKUP(G136,'Prior Attainment'!$A$3:$B$23,2,FALSE),"")</f>
        <v/>
      </c>
      <c r="O136" s="35" t="e">
        <f t="shared" si="14"/>
        <v>#DIV/0!</v>
      </c>
      <c r="P136" s="35" t="e">
        <f t="shared" si="15"/>
        <v>#DIV/0!</v>
      </c>
      <c r="Q136" s="36" t="e">
        <f>IF(P136&lt;&gt;"",VLOOKUP(P136,Expectations!$A$2:$B$25,2,TRUE),"")</f>
        <v>#DIV/0!</v>
      </c>
      <c r="R136" s="37" t="e">
        <f>IF(P136&lt;&gt;"",VLOOKUP(P136,Expectations!$A$2:$C$25,3,TRUE),"")</f>
        <v>#DIV/0!</v>
      </c>
      <c r="S136" s="17" t="str">
        <f>IF(H136&gt;0,VLOOKUP(H136,Reading!$A$3:$B$61,2,FALSE),"")</f>
        <v/>
      </c>
      <c r="T136" s="38" t="str">
        <f>IF(J136&gt;0,VLOOKUP(J136,'TA scores'!$A$2:$B$16,2,FALSE),"")</f>
        <v/>
      </c>
      <c r="U136" s="16" t="str">
        <f>IF(I136&gt;0,VLOOKUP(I136,Maths!$A$3:$B$121,2,FALSE),"")</f>
        <v/>
      </c>
      <c r="V136" s="16" t="str">
        <f>IF(K136&gt;0,VLOOKUP(K136,GPS!$A$3:$B$121,2,FALSE),"")</f>
        <v/>
      </c>
      <c r="W136" s="39" t="e">
        <f>IF(R136&lt;&gt;"",VLOOKUP(R136,Expectations!$C$2:$F$25,2,FALSE),"")</f>
        <v>#DIV/0!</v>
      </c>
      <c r="X136" s="39" t="e">
        <f>IF(R136&lt;&gt;"",VLOOKUP(R136,Expectations!$C$2:$F$25,3,FALSE),"")</f>
        <v>#DIV/0!</v>
      </c>
      <c r="Y136" s="39" t="e">
        <f>IF(R136&lt;&gt;"",VLOOKUP(R136,Expectations!$C$2:$F$25,4,FALSE),"")</f>
        <v>#DIV/0!</v>
      </c>
      <c r="Z136" s="5" t="str">
        <f t="shared" si="11"/>
        <v/>
      </c>
      <c r="AA136" s="5" t="str">
        <f t="shared" si="12"/>
        <v/>
      </c>
      <c r="AB136" s="5" t="str">
        <f t="shared" si="13"/>
        <v/>
      </c>
    </row>
    <row r="137" spans="1:28" x14ac:dyDescent="0.35">
      <c r="A137" s="20"/>
      <c r="B137" s="19"/>
      <c r="C137" s="19"/>
      <c r="D137" s="19"/>
      <c r="E137" s="18"/>
      <c r="F137" s="19"/>
      <c r="G137" s="19"/>
      <c r="H137" s="18"/>
      <c r="I137" s="19"/>
      <c r="J137" s="19"/>
      <c r="K137" s="19"/>
      <c r="L137" s="34" t="str">
        <f>IF(E137&lt;&gt;0,VLOOKUP(E137,'Prior Attainment'!$A$3:$B$23,2,FALSE),"")</f>
        <v/>
      </c>
      <c r="M137" s="34" t="str">
        <f>IF(F137&lt;&gt;0,VLOOKUP(F137,'Prior Attainment'!$A$3:$B$23,2,FALSE),"")</f>
        <v/>
      </c>
      <c r="N137" s="34" t="str">
        <f>IF(G137&lt;&gt;0,VLOOKUP(G137,'Prior Attainment'!$A$3:$B$23,2,FALSE),"")</f>
        <v/>
      </c>
      <c r="O137" s="35" t="e">
        <f t="shared" si="14"/>
        <v>#DIV/0!</v>
      </c>
      <c r="P137" s="35" t="e">
        <f t="shared" si="15"/>
        <v>#DIV/0!</v>
      </c>
      <c r="Q137" s="36" t="e">
        <f>IF(P137&lt;&gt;"",VLOOKUP(P137,Expectations!$A$2:$B$25,2,TRUE),"")</f>
        <v>#DIV/0!</v>
      </c>
      <c r="R137" s="37" t="e">
        <f>IF(P137&lt;&gt;"",VLOOKUP(P137,Expectations!$A$2:$C$25,3,TRUE),"")</f>
        <v>#DIV/0!</v>
      </c>
      <c r="S137" s="17" t="str">
        <f>IF(H137&gt;0,VLOOKUP(H137,Reading!$A$3:$B$61,2,FALSE),"")</f>
        <v/>
      </c>
      <c r="T137" s="38" t="str">
        <f>IF(J137&gt;0,VLOOKUP(J137,'TA scores'!$A$2:$B$16,2,FALSE),"")</f>
        <v/>
      </c>
      <c r="U137" s="16" t="str">
        <f>IF(I137&gt;0,VLOOKUP(I137,Maths!$A$3:$B$121,2,FALSE),"")</f>
        <v/>
      </c>
      <c r="V137" s="16" t="str">
        <f>IF(K137&gt;0,VLOOKUP(K137,GPS!$A$3:$B$121,2,FALSE),"")</f>
        <v/>
      </c>
      <c r="W137" s="39" t="e">
        <f>IF(R137&lt;&gt;"",VLOOKUP(R137,Expectations!$C$2:$F$25,2,FALSE),"")</f>
        <v>#DIV/0!</v>
      </c>
      <c r="X137" s="39" t="e">
        <f>IF(R137&lt;&gt;"",VLOOKUP(R137,Expectations!$C$2:$F$25,3,FALSE),"")</f>
        <v>#DIV/0!</v>
      </c>
      <c r="Y137" s="39" t="e">
        <f>IF(R137&lt;&gt;"",VLOOKUP(R137,Expectations!$C$2:$F$25,4,FALSE),"")</f>
        <v>#DIV/0!</v>
      </c>
      <c r="Z137" s="5" t="str">
        <f t="shared" ref="Z137:Z200" si="16">IF(ISNUMBER(S137),S137-W137,"")</f>
        <v/>
      </c>
      <c r="AA137" s="5" t="str">
        <f t="shared" ref="AA137:AA200" si="17">IF(ISNUMBER(T137),T137-X137,"")</f>
        <v/>
      </c>
      <c r="AB137" s="5" t="str">
        <f t="shared" ref="AB137:AB200" si="18">IF(ISNUMBER(U137),U137-Y137,"")</f>
        <v/>
      </c>
    </row>
    <row r="138" spans="1:28" x14ac:dyDescent="0.35">
      <c r="A138" s="20"/>
      <c r="B138" s="19"/>
      <c r="C138" s="19"/>
      <c r="D138" s="19"/>
      <c r="E138" s="18"/>
      <c r="F138" s="19"/>
      <c r="G138" s="19"/>
      <c r="H138" s="18"/>
      <c r="I138" s="19"/>
      <c r="J138" s="19"/>
      <c r="K138" s="19"/>
      <c r="L138" s="34" t="str">
        <f>IF(E138&lt;&gt;0,VLOOKUP(E138,'Prior Attainment'!$A$3:$B$23,2,FALSE),"")</f>
        <v/>
      </c>
      <c r="M138" s="34" t="str">
        <f>IF(F138&lt;&gt;0,VLOOKUP(F138,'Prior Attainment'!$A$3:$B$23,2,FALSE),"")</f>
        <v/>
      </c>
      <c r="N138" s="34" t="str">
        <f>IF(G138&lt;&gt;0,VLOOKUP(G138,'Prior Attainment'!$A$3:$B$23,2,FALSE),"")</f>
        <v/>
      </c>
      <c r="O138" s="35" t="e">
        <f t="shared" si="14"/>
        <v>#DIV/0!</v>
      </c>
      <c r="P138" s="35" t="e">
        <f t="shared" si="15"/>
        <v>#DIV/0!</v>
      </c>
      <c r="Q138" s="36" t="e">
        <f>IF(P138&lt;&gt;"",VLOOKUP(P138,Expectations!$A$2:$B$25,2,TRUE),"")</f>
        <v>#DIV/0!</v>
      </c>
      <c r="R138" s="37" t="e">
        <f>IF(P138&lt;&gt;"",VLOOKUP(P138,Expectations!$A$2:$C$25,3,TRUE),"")</f>
        <v>#DIV/0!</v>
      </c>
      <c r="S138" s="17" t="str">
        <f>IF(H138&gt;0,VLOOKUP(H138,Reading!$A$3:$B$61,2,FALSE),"")</f>
        <v/>
      </c>
      <c r="T138" s="38" t="str">
        <f>IF(J138&gt;0,VLOOKUP(J138,'TA scores'!$A$2:$B$16,2,FALSE),"")</f>
        <v/>
      </c>
      <c r="U138" s="16" t="str">
        <f>IF(I138&gt;0,VLOOKUP(I138,Maths!$A$3:$B$121,2,FALSE),"")</f>
        <v/>
      </c>
      <c r="V138" s="16" t="str">
        <f>IF(K138&gt;0,VLOOKUP(K138,GPS!$A$3:$B$121,2,FALSE),"")</f>
        <v/>
      </c>
      <c r="W138" s="39" t="e">
        <f>IF(R138&lt;&gt;"",VLOOKUP(R138,Expectations!$C$2:$F$25,2,FALSE),"")</f>
        <v>#DIV/0!</v>
      </c>
      <c r="X138" s="39" t="e">
        <f>IF(R138&lt;&gt;"",VLOOKUP(R138,Expectations!$C$2:$F$25,3,FALSE),"")</f>
        <v>#DIV/0!</v>
      </c>
      <c r="Y138" s="39" t="e">
        <f>IF(R138&lt;&gt;"",VLOOKUP(R138,Expectations!$C$2:$F$25,4,FALSE),"")</f>
        <v>#DIV/0!</v>
      </c>
      <c r="Z138" s="5" t="str">
        <f t="shared" si="16"/>
        <v/>
      </c>
      <c r="AA138" s="5" t="str">
        <f t="shared" si="17"/>
        <v/>
      </c>
      <c r="AB138" s="5" t="str">
        <f t="shared" si="18"/>
        <v/>
      </c>
    </row>
    <row r="139" spans="1:28" x14ac:dyDescent="0.35">
      <c r="A139" s="20"/>
      <c r="B139" s="19"/>
      <c r="C139" s="19"/>
      <c r="D139" s="19"/>
      <c r="E139" s="18"/>
      <c r="F139" s="19"/>
      <c r="G139" s="19"/>
      <c r="H139" s="18"/>
      <c r="I139" s="19"/>
      <c r="J139" s="19"/>
      <c r="K139" s="19"/>
      <c r="L139" s="34" t="str">
        <f>IF(E139&lt;&gt;0,VLOOKUP(E139,'Prior Attainment'!$A$3:$B$23,2,FALSE),"")</f>
        <v/>
      </c>
      <c r="M139" s="34" t="str">
        <f>IF(F139&lt;&gt;0,VLOOKUP(F139,'Prior Attainment'!$A$3:$B$23,2,FALSE),"")</f>
        <v/>
      </c>
      <c r="N139" s="34" t="str">
        <f>IF(G139&lt;&gt;0,VLOOKUP(G139,'Prior Attainment'!$A$3:$B$23,2,FALSE),"")</f>
        <v/>
      </c>
      <c r="O139" s="35" t="e">
        <f t="shared" si="14"/>
        <v>#DIV/0!</v>
      </c>
      <c r="P139" s="35" t="e">
        <f t="shared" si="15"/>
        <v>#DIV/0!</v>
      </c>
      <c r="Q139" s="36" t="e">
        <f>IF(P139&lt;&gt;"",VLOOKUP(P139,Expectations!$A$2:$B$25,2,TRUE),"")</f>
        <v>#DIV/0!</v>
      </c>
      <c r="R139" s="37" t="e">
        <f>IF(P139&lt;&gt;"",VLOOKUP(P139,Expectations!$A$2:$C$25,3,TRUE),"")</f>
        <v>#DIV/0!</v>
      </c>
      <c r="S139" s="17" t="str">
        <f>IF(H139&gt;0,VLOOKUP(H139,Reading!$A$3:$B$61,2,FALSE),"")</f>
        <v/>
      </c>
      <c r="T139" s="38" t="str">
        <f>IF(J139&gt;0,VLOOKUP(J139,'TA scores'!$A$2:$B$16,2,FALSE),"")</f>
        <v/>
      </c>
      <c r="U139" s="16" t="str">
        <f>IF(I139&gt;0,VLOOKUP(I139,Maths!$A$3:$B$121,2,FALSE),"")</f>
        <v/>
      </c>
      <c r="V139" s="16" t="str">
        <f>IF(K139&gt;0,VLOOKUP(K139,GPS!$A$3:$B$121,2,FALSE),"")</f>
        <v/>
      </c>
      <c r="W139" s="39" t="e">
        <f>IF(R139&lt;&gt;"",VLOOKUP(R139,Expectations!$C$2:$F$25,2,FALSE),"")</f>
        <v>#DIV/0!</v>
      </c>
      <c r="X139" s="39" t="e">
        <f>IF(R139&lt;&gt;"",VLOOKUP(R139,Expectations!$C$2:$F$25,3,FALSE),"")</f>
        <v>#DIV/0!</v>
      </c>
      <c r="Y139" s="39" t="e">
        <f>IF(R139&lt;&gt;"",VLOOKUP(R139,Expectations!$C$2:$F$25,4,FALSE),"")</f>
        <v>#DIV/0!</v>
      </c>
      <c r="Z139" s="5" t="str">
        <f t="shared" si="16"/>
        <v/>
      </c>
      <c r="AA139" s="5" t="str">
        <f t="shared" si="17"/>
        <v/>
      </c>
      <c r="AB139" s="5" t="str">
        <f t="shared" si="18"/>
        <v/>
      </c>
    </row>
    <row r="140" spans="1:28" x14ac:dyDescent="0.35">
      <c r="A140" s="20"/>
      <c r="B140" s="19"/>
      <c r="C140" s="19"/>
      <c r="D140" s="19"/>
      <c r="E140" s="18"/>
      <c r="F140" s="19"/>
      <c r="G140" s="19"/>
      <c r="H140" s="18"/>
      <c r="I140" s="19"/>
      <c r="J140" s="19"/>
      <c r="K140" s="19"/>
      <c r="L140" s="34" t="str">
        <f>IF(E140&lt;&gt;0,VLOOKUP(E140,'Prior Attainment'!$A$3:$B$23,2,FALSE),"")</f>
        <v/>
      </c>
      <c r="M140" s="34" t="str">
        <f>IF(F140&lt;&gt;0,VLOOKUP(F140,'Prior Attainment'!$A$3:$B$23,2,FALSE),"")</f>
        <v/>
      </c>
      <c r="N140" s="34" t="str">
        <f>IF(G140&lt;&gt;0,VLOOKUP(G140,'Prior Attainment'!$A$3:$B$23,2,FALSE),"")</f>
        <v/>
      </c>
      <c r="O140" s="35" t="e">
        <f t="shared" si="14"/>
        <v>#DIV/0!</v>
      </c>
      <c r="P140" s="35" t="e">
        <f t="shared" si="15"/>
        <v>#DIV/0!</v>
      </c>
      <c r="Q140" s="36" t="e">
        <f>IF(P140&lt;&gt;"",VLOOKUP(P140,Expectations!$A$2:$B$25,2,TRUE),"")</f>
        <v>#DIV/0!</v>
      </c>
      <c r="R140" s="37" t="e">
        <f>IF(P140&lt;&gt;"",VLOOKUP(P140,Expectations!$A$2:$C$25,3,TRUE),"")</f>
        <v>#DIV/0!</v>
      </c>
      <c r="S140" s="17" t="str">
        <f>IF(H140&gt;0,VLOOKUP(H140,Reading!$A$3:$B$61,2,FALSE),"")</f>
        <v/>
      </c>
      <c r="T140" s="38" t="str">
        <f>IF(J140&gt;0,VLOOKUP(J140,'TA scores'!$A$2:$B$16,2,FALSE),"")</f>
        <v/>
      </c>
      <c r="U140" s="16" t="str">
        <f>IF(I140&gt;0,VLOOKUP(I140,Maths!$A$3:$B$121,2,FALSE),"")</f>
        <v/>
      </c>
      <c r="V140" s="16" t="str">
        <f>IF(K140&gt;0,VLOOKUP(K140,GPS!$A$3:$B$121,2,FALSE),"")</f>
        <v/>
      </c>
      <c r="W140" s="39" t="e">
        <f>IF(R140&lt;&gt;"",VLOOKUP(R140,Expectations!$C$2:$F$25,2,FALSE),"")</f>
        <v>#DIV/0!</v>
      </c>
      <c r="X140" s="39" t="e">
        <f>IF(R140&lt;&gt;"",VLOOKUP(R140,Expectations!$C$2:$F$25,3,FALSE),"")</f>
        <v>#DIV/0!</v>
      </c>
      <c r="Y140" s="39" t="e">
        <f>IF(R140&lt;&gt;"",VLOOKUP(R140,Expectations!$C$2:$F$25,4,FALSE),"")</f>
        <v>#DIV/0!</v>
      </c>
      <c r="Z140" s="5" t="str">
        <f t="shared" si="16"/>
        <v/>
      </c>
      <c r="AA140" s="5" t="str">
        <f t="shared" si="17"/>
        <v/>
      </c>
      <c r="AB140" s="5" t="str">
        <f t="shared" si="18"/>
        <v/>
      </c>
    </row>
    <row r="141" spans="1:28" x14ac:dyDescent="0.35">
      <c r="A141" s="20"/>
      <c r="B141" s="19"/>
      <c r="C141" s="19"/>
      <c r="D141" s="19"/>
      <c r="E141" s="18"/>
      <c r="F141" s="19"/>
      <c r="G141" s="19"/>
      <c r="H141" s="18"/>
      <c r="I141" s="19"/>
      <c r="J141" s="19"/>
      <c r="K141" s="19"/>
      <c r="L141" s="34" t="str">
        <f>IF(E141&lt;&gt;0,VLOOKUP(E141,'Prior Attainment'!$A$3:$B$23,2,FALSE),"")</f>
        <v/>
      </c>
      <c r="M141" s="34" t="str">
        <f>IF(F141&lt;&gt;0,VLOOKUP(F141,'Prior Attainment'!$A$3:$B$23,2,FALSE),"")</f>
        <v/>
      </c>
      <c r="N141" s="34" t="str">
        <f>IF(G141&lt;&gt;0,VLOOKUP(G141,'Prior Attainment'!$A$3:$B$23,2,FALSE),"")</f>
        <v/>
      </c>
      <c r="O141" s="35" t="e">
        <f t="shared" si="14"/>
        <v>#DIV/0!</v>
      </c>
      <c r="P141" s="35" t="e">
        <f t="shared" si="15"/>
        <v>#DIV/0!</v>
      </c>
      <c r="Q141" s="36" t="e">
        <f>IF(P141&lt;&gt;"",VLOOKUP(P141,Expectations!$A$2:$B$25,2,TRUE),"")</f>
        <v>#DIV/0!</v>
      </c>
      <c r="R141" s="37" t="e">
        <f>IF(P141&lt;&gt;"",VLOOKUP(P141,Expectations!$A$2:$C$25,3,TRUE),"")</f>
        <v>#DIV/0!</v>
      </c>
      <c r="S141" s="17" t="str">
        <f>IF(H141&gt;0,VLOOKUP(H141,Reading!$A$3:$B$61,2,FALSE),"")</f>
        <v/>
      </c>
      <c r="T141" s="38" t="str">
        <f>IF(J141&gt;0,VLOOKUP(J141,'TA scores'!$A$2:$B$16,2,FALSE),"")</f>
        <v/>
      </c>
      <c r="U141" s="16" t="str">
        <f>IF(I141&gt;0,VLOOKUP(I141,Maths!$A$3:$B$121,2,FALSE),"")</f>
        <v/>
      </c>
      <c r="V141" s="16" t="str">
        <f>IF(K141&gt;0,VLOOKUP(K141,GPS!$A$3:$B$121,2,FALSE),"")</f>
        <v/>
      </c>
      <c r="W141" s="39" t="e">
        <f>IF(R141&lt;&gt;"",VLOOKUP(R141,Expectations!$C$2:$F$25,2,FALSE),"")</f>
        <v>#DIV/0!</v>
      </c>
      <c r="X141" s="39" t="e">
        <f>IF(R141&lt;&gt;"",VLOOKUP(R141,Expectations!$C$2:$F$25,3,FALSE),"")</f>
        <v>#DIV/0!</v>
      </c>
      <c r="Y141" s="39" t="e">
        <f>IF(R141&lt;&gt;"",VLOOKUP(R141,Expectations!$C$2:$F$25,4,FALSE),"")</f>
        <v>#DIV/0!</v>
      </c>
      <c r="Z141" s="5" t="str">
        <f t="shared" si="16"/>
        <v/>
      </c>
      <c r="AA141" s="5" t="str">
        <f t="shared" si="17"/>
        <v/>
      </c>
      <c r="AB141" s="5" t="str">
        <f t="shared" si="18"/>
        <v/>
      </c>
    </row>
    <row r="142" spans="1:28" x14ac:dyDescent="0.35">
      <c r="A142" s="20"/>
      <c r="B142" s="19"/>
      <c r="C142" s="19"/>
      <c r="D142" s="19"/>
      <c r="E142" s="18"/>
      <c r="F142" s="19"/>
      <c r="G142" s="19"/>
      <c r="H142" s="18"/>
      <c r="I142" s="19"/>
      <c r="J142" s="19"/>
      <c r="K142" s="19"/>
      <c r="L142" s="34" t="str">
        <f>IF(E142&lt;&gt;0,VLOOKUP(E142,'Prior Attainment'!$A$3:$B$23,2,FALSE),"")</f>
        <v/>
      </c>
      <c r="M142" s="34" t="str">
        <f>IF(F142&lt;&gt;0,VLOOKUP(F142,'Prior Attainment'!$A$3:$B$23,2,FALSE),"")</f>
        <v/>
      </c>
      <c r="N142" s="34" t="str">
        <f>IF(G142&lt;&gt;0,VLOOKUP(G142,'Prior Attainment'!$A$3:$B$23,2,FALSE),"")</f>
        <v/>
      </c>
      <c r="O142" s="35" t="e">
        <f t="shared" si="14"/>
        <v>#DIV/0!</v>
      </c>
      <c r="P142" s="35" t="e">
        <f t="shared" si="15"/>
        <v>#DIV/0!</v>
      </c>
      <c r="Q142" s="36" t="e">
        <f>IF(P142&lt;&gt;"",VLOOKUP(P142,Expectations!$A$2:$B$25,2,TRUE),"")</f>
        <v>#DIV/0!</v>
      </c>
      <c r="R142" s="37" t="e">
        <f>IF(P142&lt;&gt;"",VLOOKUP(P142,Expectations!$A$2:$C$25,3,TRUE),"")</f>
        <v>#DIV/0!</v>
      </c>
      <c r="S142" s="17" t="str">
        <f>IF(H142&gt;0,VLOOKUP(H142,Reading!$A$3:$B$61,2,FALSE),"")</f>
        <v/>
      </c>
      <c r="T142" s="38" t="str">
        <f>IF(J142&gt;0,VLOOKUP(J142,'TA scores'!$A$2:$B$16,2,FALSE),"")</f>
        <v/>
      </c>
      <c r="U142" s="16" t="str">
        <f>IF(I142&gt;0,VLOOKUP(I142,Maths!$A$3:$B$121,2,FALSE),"")</f>
        <v/>
      </c>
      <c r="V142" s="16" t="str">
        <f>IF(K142&gt;0,VLOOKUP(K142,GPS!$A$3:$B$121,2,FALSE),"")</f>
        <v/>
      </c>
      <c r="W142" s="39" t="e">
        <f>IF(R142&lt;&gt;"",VLOOKUP(R142,Expectations!$C$2:$F$25,2,FALSE),"")</f>
        <v>#DIV/0!</v>
      </c>
      <c r="X142" s="39" t="e">
        <f>IF(R142&lt;&gt;"",VLOOKUP(R142,Expectations!$C$2:$F$25,3,FALSE),"")</f>
        <v>#DIV/0!</v>
      </c>
      <c r="Y142" s="39" t="e">
        <f>IF(R142&lt;&gt;"",VLOOKUP(R142,Expectations!$C$2:$F$25,4,FALSE),"")</f>
        <v>#DIV/0!</v>
      </c>
      <c r="Z142" s="5" t="str">
        <f t="shared" si="16"/>
        <v/>
      </c>
      <c r="AA142" s="5" t="str">
        <f t="shared" si="17"/>
        <v/>
      </c>
      <c r="AB142" s="5" t="str">
        <f t="shared" si="18"/>
        <v/>
      </c>
    </row>
    <row r="143" spans="1:28" x14ac:dyDescent="0.35">
      <c r="A143" s="20"/>
      <c r="B143" s="19"/>
      <c r="C143" s="19"/>
      <c r="D143" s="19"/>
      <c r="E143" s="18"/>
      <c r="F143" s="19"/>
      <c r="G143" s="19"/>
      <c r="H143" s="18"/>
      <c r="I143" s="19"/>
      <c r="J143" s="19"/>
      <c r="K143" s="19"/>
      <c r="L143" s="34" t="str">
        <f>IF(E143&lt;&gt;0,VLOOKUP(E143,'Prior Attainment'!$A$3:$B$23,2,FALSE),"")</f>
        <v/>
      </c>
      <c r="M143" s="34" t="str">
        <f>IF(F143&lt;&gt;0,VLOOKUP(F143,'Prior Attainment'!$A$3:$B$23,2,FALSE),"")</f>
        <v/>
      </c>
      <c r="N143" s="34" t="str">
        <f>IF(G143&lt;&gt;0,VLOOKUP(G143,'Prior Attainment'!$A$3:$B$23,2,FALSE),"")</f>
        <v/>
      </c>
      <c r="O143" s="35" t="e">
        <f t="shared" si="14"/>
        <v>#DIV/0!</v>
      </c>
      <c r="P143" s="35" t="e">
        <f t="shared" si="15"/>
        <v>#DIV/0!</v>
      </c>
      <c r="Q143" s="36" t="e">
        <f>IF(P143&lt;&gt;"",VLOOKUP(P143,Expectations!$A$2:$B$25,2,TRUE),"")</f>
        <v>#DIV/0!</v>
      </c>
      <c r="R143" s="37" t="e">
        <f>IF(P143&lt;&gt;"",VLOOKUP(P143,Expectations!$A$2:$C$25,3,TRUE),"")</f>
        <v>#DIV/0!</v>
      </c>
      <c r="S143" s="17" t="str">
        <f>IF(H143&gt;0,VLOOKUP(H143,Reading!$A$3:$B$61,2,FALSE),"")</f>
        <v/>
      </c>
      <c r="T143" s="38" t="str">
        <f>IF(J143&gt;0,VLOOKUP(J143,'TA scores'!$A$2:$B$16,2,FALSE),"")</f>
        <v/>
      </c>
      <c r="U143" s="16" t="str">
        <f>IF(I143&gt;0,VLOOKUP(I143,Maths!$A$3:$B$121,2,FALSE),"")</f>
        <v/>
      </c>
      <c r="V143" s="16" t="str">
        <f>IF(K143&gt;0,VLOOKUP(K143,GPS!$A$3:$B$121,2,FALSE),"")</f>
        <v/>
      </c>
      <c r="W143" s="39" t="e">
        <f>IF(R143&lt;&gt;"",VLOOKUP(R143,Expectations!$C$2:$F$25,2,FALSE),"")</f>
        <v>#DIV/0!</v>
      </c>
      <c r="X143" s="39" t="e">
        <f>IF(R143&lt;&gt;"",VLOOKUP(R143,Expectations!$C$2:$F$25,3,FALSE),"")</f>
        <v>#DIV/0!</v>
      </c>
      <c r="Y143" s="39" t="e">
        <f>IF(R143&lt;&gt;"",VLOOKUP(R143,Expectations!$C$2:$F$25,4,FALSE),"")</f>
        <v>#DIV/0!</v>
      </c>
      <c r="Z143" s="5" t="str">
        <f t="shared" si="16"/>
        <v/>
      </c>
      <c r="AA143" s="5" t="str">
        <f t="shared" si="17"/>
        <v/>
      </c>
      <c r="AB143" s="5" t="str">
        <f t="shared" si="18"/>
        <v/>
      </c>
    </row>
    <row r="144" spans="1:28" x14ac:dyDescent="0.35">
      <c r="A144" s="20"/>
      <c r="B144" s="19"/>
      <c r="C144" s="19"/>
      <c r="D144" s="19"/>
      <c r="E144" s="18"/>
      <c r="F144" s="19"/>
      <c r="G144" s="19"/>
      <c r="H144" s="18"/>
      <c r="I144" s="19"/>
      <c r="J144" s="19"/>
      <c r="K144" s="19"/>
      <c r="L144" s="34" t="str">
        <f>IF(E144&lt;&gt;0,VLOOKUP(E144,'Prior Attainment'!$A$3:$B$23,2,FALSE),"")</f>
        <v/>
      </c>
      <c r="M144" s="34" t="str">
        <f>IF(F144&lt;&gt;0,VLOOKUP(F144,'Prior Attainment'!$A$3:$B$23,2,FALSE),"")</f>
        <v/>
      </c>
      <c r="N144" s="34" t="str">
        <f>IF(G144&lt;&gt;0,VLOOKUP(G144,'Prior Attainment'!$A$3:$B$23,2,FALSE),"")</f>
        <v/>
      </c>
      <c r="O144" s="35" t="e">
        <f t="shared" si="14"/>
        <v>#DIV/0!</v>
      </c>
      <c r="P144" s="35" t="e">
        <f t="shared" si="15"/>
        <v>#DIV/0!</v>
      </c>
      <c r="Q144" s="36" t="e">
        <f>IF(P144&lt;&gt;"",VLOOKUP(P144,Expectations!$A$2:$B$25,2,TRUE),"")</f>
        <v>#DIV/0!</v>
      </c>
      <c r="R144" s="37" t="e">
        <f>IF(P144&lt;&gt;"",VLOOKUP(P144,Expectations!$A$2:$C$25,3,TRUE),"")</f>
        <v>#DIV/0!</v>
      </c>
      <c r="S144" s="17" t="str">
        <f>IF(H144&gt;0,VLOOKUP(H144,Reading!$A$3:$B$61,2,FALSE),"")</f>
        <v/>
      </c>
      <c r="T144" s="38" t="str">
        <f>IF(J144&gt;0,VLOOKUP(J144,'TA scores'!$A$2:$B$16,2,FALSE),"")</f>
        <v/>
      </c>
      <c r="U144" s="16" t="str">
        <f>IF(I144&gt;0,VLOOKUP(I144,Maths!$A$3:$B$121,2,FALSE),"")</f>
        <v/>
      </c>
      <c r="V144" s="16" t="str">
        <f>IF(K144&gt;0,VLOOKUP(K144,GPS!$A$3:$B$121,2,FALSE),"")</f>
        <v/>
      </c>
      <c r="W144" s="39" t="e">
        <f>IF(R144&lt;&gt;"",VLOOKUP(R144,Expectations!$C$2:$F$25,2,FALSE),"")</f>
        <v>#DIV/0!</v>
      </c>
      <c r="X144" s="39" t="e">
        <f>IF(R144&lt;&gt;"",VLOOKUP(R144,Expectations!$C$2:$F$25,3,FALSE),"")</f>
        <v>#DIV/0!</v>
      </c>
      <c r="Y144" s="39" t="e">
        <f>IF(R144&lt;&gt;"",VLOOKUP(R144,Expectations!$C$2:$F$25,4,FALSE),"")</f>
        <v>#DIV/0!</v>
      </c>
      <c r="Z144" s="5" t="str">
        <f t="shared" si="16"/>
        <v/>
      </c>
      <c r="AA144" s="5" t="str">
        <f t="shared" si="17"/>
        <v/>
      </c>
      <c r="AB144" s="5" t="str">
        <f t="shared" si="18"/>
        <v/>
      </c>
    </row>
    <row r="145" spans="1:28" x14ac:dyDescent="0.35">
      <c r="A145" s="20"/>
      <c r="B145" s="19"/>
      <c r="C145" s="19"/>
      <c r="D145" s="19"/>
      <c r="E145" s="18"/>
      <c r="F145" s="19"/>
      <c r="G145" s="19"/>
      <c r="H145" s="18"/>
      <c r="I145" s="19"/>
      <c r="J145" s="19"/>
      <c r="K145" s="19"/>
      <c r="L145" s="34" t="str">
        <f>IF(E145&lt;&gt;0,VLOOKUP(E145,'Prior Attainment'!$A$3:$B$23,2,FALSE),"")</f>
        <v/>
      </c>
      <c r="M145" s="34" t="str">
        <f>IF(F145&lt;&gt;0,VLOOKUP(F145,'Prior Attainment'!$A$3:$B$23,2,FALSE),"")</f>
        <v/>
      </c>
      <c r="N145" s="34" t="str">
        <f>IF(G145&lt;&gt;0,VLOOKUP(G145,'Prior Attainment'!$A$3:$B$23,2,FALSE),"")</f>
        <v/>
      </c>
      <c r="O145" s="35" t="e">
        <f t="shared" si="14"/>
        <v>#DIV/0!</v>
      </c>
      <c r="P145" s="35" t="e">
        <f t="shared" si="15"/>
        <v>#DIV/0!</v>
      </c>
      <c r="Q145" s="36" t="e">
        <f>IF(P145&lt;&gt;"",VLOOKUP(P145,Expectations!$A$2:$B$25,2,TRUE),"")</f>
        <v>#DIV/0!</v>
      </c>
      <c r="R145" s="37" t="e">
        <f>IF(P145&lt;&gt;"",VLOOKUP(P145,Expectations!$A$2:$C$25,3,TRUE),"")</f>
        <v>#DIV/0!</v>
      </c>
      <c r="S145" s="17" t="str">
        <f>IF(H145&gt;0,VLOOKUP(H145,Reading!$A$3:$B$61,2,FALSE),"")</f>
        <v/>
      </c>
      <c r="T145" s="38" t="str">
        <f>IF(J145&gt;0,VLOOKUP(J145,'TA scores'!$A$2:$B$16,2,FALSE),"")</f>
        <v/>
      </c>
      <c r="U145" s="16" t="str">
        <f>IF(I145&gt;0,VLOOKUP(I145,Maths!$A$3:$B$121,2,FALSE),"")</f>
        <v/>
      </c>
      <c r="V145" s="16" t="str">
        <f>IF(K145&gt;0,VLOOKUP(K145,GPS!$A$3:$B$121,2,FALSE),"")</f>
        <v/>
      </c>
      <c r="W145" s="39" t="e">
        <f>IF(R145&lt;&gt;"",VLOOKUP(R145,Expectations!$C$2:$F$25,2,FALSE),"")</f>
        <v>#DIV/0!</v>
      </c>
      <c r="X145" s="39" t="e">
        <f>IF(R145&lt;&gt;"",VLOOKUP(R145,Expectations!$C$2:$F$25,3,FALSE),"")</f>
        <v>#DIV/0!</v>
      </c>
      <c r="Y145" s="39" t="e">
        <f>IF(R145&lt;&gt;"",VLOOKUP(R145,Expectations!$C$2:$F$25,4,FALSE),"")</f>
        <v>#DIV/0!</v>
      </c>
      <c r="Z145" s="5" t="str">
        <f t="shared" si="16"/>
        <v/>
      </c>
      <c r="AA145" s="5" t="str">
        <f t="shared" si="17"/>
        <v/>
      </c>
      <c r="AB145" s="5" t="str">
        <f t="shared" si="18"/>
        <v/>
      </c>
    </row>
    <row r="146" spans="1:28" x14ac:dyDescent="0.35">
      <c r="A146" s="20"/>
      <c r="B146" s="19"/>
      <c r="C146" s="19"/>
      <c r="D146" s="19"/>
      <c r="E146" s="18"/>
      <c r="F146" s="19"/>
      <c r="G146" s="19"/>
      <c r="H146" s="18"/>
      <c r="I146" s="19"/>
      <c r="J146" s="19"/>
      <c r="K146" s="19"/>
      <c r="L146" s="34" t="str">
        <f>IF(E146&lt;&gt;0,VLOOKUP(E146,'Prior Attainment'!$A$3:$B$23,2,FALSE),"")</f>
        <v/>
      </c>
      <c r="M146" s="34" t="str">
        <f>IF(F146&lt;&gt;0,VLOOKUP(F146,'Prior Attainment'!$A$3:$B$23,2,FALSE),"")</f>
        <v/>
      </c>
      <c r="N146" s="34" t="str">
        <f>IF(G146&lt;&gt;0,VLOOKUP(G146,'Prior Attainment'!$A$3:$B$23,2,FALSE),"")</f>
        <v/>
      </c>
      <c r="O146" s="35" t="e">
        <f t="shared" si="14"/>
        <v>#DIV/0!</v>
      </c>
      <c r="P146" s="35" t="e">
        <f t="shared" si="15"/>
        <v>#DIV/0!</v>
      </c>
      <c r="Q146" s="36" t="e">
        <f>IF(P146&lt;&gt;"",VLOOKUP(P146,Expectations!$A$2:$B$25,2,TRUE),"")</f>
        <v>#DIV/0!</v>
      </c>
      <c r="R146" s="37" t="e">
        <f>IF(P146&lt;&gt;"",VLOOKUP(P146,Expectations!$A$2:$C$25,3,TRUE),"")</f>
        <v>#DIV/0!</v>
      </c>
      <c r="S146" s="17" t="str">
        <f>IF(H146&gt;0,VLOOKUP(H146,Reading!$A$3:$B$61,2,FALSE),"")</f>
        <v/>
      </c>
      <c r="T146" s="38" t="str">
        <f>IF(J146&gt;0,VLOOKUP(J146,'TA scores'!$A$2:$B$16,2,FALSE),"")</f>
        <v/>
      </c>
      <c r="U146" s="16" t="str">
        <f>IF(I146&gt;0,VLOOKUP(I146,Maths!$A$3:$B$121,2,FALSE),"")</f>
        <v/>
      </c>
      <c r="V146" s="16" t="str">
        <f>IF(K146&gt;0,VLOOKUP(K146,GPS!$A$3:$B$121,2,FALSE),"")</f>
        <v/>
      </c>
      <c r="W146" s="39" t="e">
        <f>IF(R146&lt;&gt;"",VLOOKUP(R146,Expectations!$C$2:$F$25,2,FALSE),"")</f>
        <v>#DIV/0!</v>
      </c>
      <c r="X146" s="39" t="e">
        <f>IF(R146&lt;&gt;"",VLOOKUP(R146,Expectations!$C$2:$F$25,3,FALSE),"")</f>
        <v>#DIV/0!</v>
      </c>
      <c r="Y146" s="39" t="e">
        <f>IF(R146&lt;&gt;"",VLOOKUP(R146,Expectations!$C$2:$F$25,4,FALSE),"")</f>
        <v>#DIV/0!</v>
      </c>
      <c r="Z146" s="5" t="str">
        <f t="shared" si="16"/>
        <v/>
      </c>
      <c r="AA146" s="5" t="str">
        <f t="shared" si="17"/>
        <v/>
      </c>
      <c r="AB146" s="5" t="str">
        <f t="shared" si="18"/>
        <v/>
      </c>
    </row>
    <row r="147" spans="1:28" x14ac:dyDescent="0.35">
      <c r="A147" s="20"/>
      <c r="B147" s="19"/>
      <c r="C147" s="19"/>
      <c r="D147" s="19"/>
      <c r="E147" s="18"/>
      <c r="F147" s="19"/>
      <c r="G147" s="19"/>
      <c r="H147" s="18"/>
      <c r="I147" s="19"/>
      <c r="J147" s="19"/>
      <c r="K147" s="19"/>
      <c r="L147" s="34" t="str">
        <f>IF(E147&lt;&gt;0,VLOOKUP(E147,'Prior Attainment'!$A$3:$B$23,2,FALSE),"")</f>
        <v/>
      </c>
      <c r="M147" s="34" t="str">
        <f>IF(F147&lt;&gt;0,VLOOKUP(F147,'Prior Attainment'!$A$3:$B$23,2,FALSE),"")</f>
        <v/>
      </c>
      <c r="N147" s="34" t="str">
        <f>IF(G147&lt;&gt;0,VLOOKUP(G147,'Prior Attainment'!$A$3:$B$23,2,FALSE),"")</f>
        <v/>
      </c>
      <c r="O147" s="35" t="e">
        <f t="shared" si="14"/>
        <v>#DIV/0!</v>
      </c>
      <c r="P147" s="35" t="e">
        <f t="shared" si="15"/>
        <v>#DIV/0!</v>
      </c>
      <c r="Q147" s="36" t="e">
        <f>IF(P147&lt;&gt;"",VLOOKUP(P147,Expectations!$A$2:$B$25,2,TRUE),"")</f>
        <v>#DIV/0!</v>
      </c>
      <c r="R147" s="37" t="e">
        <f>IF(P147&lt;&gt;"",VLOOKUP(P147,Expectations!$A$2:$C$25,3,TRUE),"")</f>
        <v>#DIV/0!</v>
      </c>
      <c r="S147" s="17" t="str">
        <f>IF(H147&gt;0,VLOOKUP(H147,Reading!$A$3:$B$61,2,FALSE),"")</f>
        <v/>
      </c>
      <c r="T147" s="38" t="str">
        <f>IF(J147&gt;0,VLOOKUP(J147,'TA scores'!$A$2:$B$16,2,FALSE),"")</f>
        <v/>
      </c>
      <c r="U147" s="16" t="str">
        <f>IF(I147&gt;0,VLOOKUP(I147,Maths!$A$3:$B$121,2,FALSE),"")</f>
        <v/>
      </c>
      <c r="V147" s="16" t="str">
        <f>IF(K147&gt;0,VLOOKUP(K147,GPS!$A$3:$B$121,2,FALSE),"")</f>
        <v/>
      </c>
      <c r="W147" s="39" t="e">
        <f>IF(R147&lt;&gt;"",VLOOKUP(R147,Expectations!$C$2:$F$25,2,FALSE),"")</f>
        <v>#DIV/0!</v>
      </c>
      <c r="X147" s="39" t="e">
        <f>IF(R147&lt;&gt;"",VLOOKUP(R147,Expectations!$C$2:$F$25,3,FALSE),"")</f>
        <v>#DIV/0!</v>
      </c>
      <c r="Y147" s="39" t="e">
        <f>IF(R147&lt;&gt;"",VLOOKUP(R147,Expectations!$C$2:$F$25,4,FALSE),"")</f>
        <v>#DIV/0!</v>
      </c>
      <c r="Z147" s="5" t="str">
        <f t="shared" si="16"/>
        <v/>
      </c>
      <c r="AA147" s="5" t="str">
        <f t="shared" si="17"/>
        <v/>
      </c>
      <c r="AB147" s="5" t="str">
        <f t="shared" si="18"/>
        <v/>
      </c>
    </row>
    <row r="148" spans="1:28" x14ac:dyDescent="0.35">
      <c r="A148" s="20"/>
      <c r="B148" s="19"/>
      <c r="C148" s="19"/>
      <c r="D148" s="19"/>
      <c r="E148" s="18"/>
      <c r="F148" s="19"/>
      <c r="G148" s="19"/>
      <c r="H148" s="18"/>
      <c r="I148" s="19"/>
      <c r="J148" s="19"/>
      <c r="K148" s="19"/>
      <c r="L148" s="34" t="str">
        <f>IF(E148&lt;&gt;0,VLOOKUP(E148,'Prior Attainment'!$A$3:$B$23,2,FALSE),"")</f>
        <v/>
      </c>
      <c r="M148" s="34" t="str">
        <f>IF(F148&lt;&gt;0,VLOOKUP(F148,'Prior Attainment'!$A$3:$B$23,2,FALSE),"")</f>
        <v/>
      </c>
      <c r="N148" s="34" t="str">
        <f>IF(G148&lt;&gt;0,VLOOKUP(G148,'Prior Attainment'!$A$3:$B$23,2,FALSE),"")</f>
        <v/>
      </c>
      <c r="O148" s="35" t="e">
        <f t="shared" si="14"/>
        <v>#DIV/0!</v>
      </c>
      <c r="P148" s="35" t="e">
        <f t="shared" si="15"/>
        <v>#DIV/0!</v>
      </c>
      <c r="Q148" s="36" t="e">
        <f>IF(P148&lt;&gt;"",VLOOKUP(P148,Expectations!$A$2:$B$25,2,TRUE),"")</f>
        <v>#DIV/0!</v>
      </c>
      <c r="R148" s="37" t="e">
        <f>IF(P148&lt;&gt;"",VLOOKUP(P148,Expectations!$A$2:$C$25,3,TRUE),"")</f>
        <v>#DIV/0!</v>
      </c>
      <c r="S148" s="17" t="str">
        <f>IF(H148&gt;0,VLOOKUP(H148,Reading!$A$3:$B$61,2,FALSE),"")</f>
        <v/>
      </c>
      <c r="T148" s="38" t="str">
        <f>IF(J148&gt;0,VLOOKUP(J148,'TA scores'!$A$2:$B$16,2,FALSE),"")</f>
        <v/>
      </c>
      <c r="U148" s="16" t="str">
        <f>IF(I148&gt;0,VLOOKUP(I148,Maths!$A$3:$B$121,2,FALSE),"")</f>
        <v/>
      </c>
      <c r="V148" s="16" t="str">
        <f>IF(K148&gt;0,VLOOKUP(K148,GPS!$A$3:$B$121,2,FALSE),"")</f>
        <v/>
      </c>
      <c r="W148" s="39" t="e">
        <f>IF(R148&lt;&gt;"",VLOOKUP(R148,Expectations!$C$2:$F$25,2,FALSE),"")</f>
        <v>#DIV/0!</v>
      </c>
      <c r="X148" s="39" t="e">
        <f>IF(R148&lt;&gt;"",VLOOKUP(R148,Expectations!$C$2:$F$25,3,FALSE),"")</f>
        <v>#DIV/0!</v>
      </c>
      <c r="Y148" s="39" t="e">
        <f>IF(R148&lt;&gt;"",VLOOKUP(R148,Expectations!$C$2:$F$25,4,FALSE),"")</f>
        <v>#DIV/0!</v>
      </c>
      <c r="Z148" s="5" t="str">
        <f t="shared" si="16"/>
        <v/>
      </c>
      <c r="AA148" s="5" t="str">
        <f t="shared" si="17"/>
        <v/>
      </c>
      <c r="AB148" s="5" t="str">
        <f t="shared" si="18"/>
        <v/>
      </c>
    </row>
    <row r="149" spans="1:28" x14ac:dyDescent="0.35">
      <c r="A149" s="20"/>
      <c r="B149" s="19"/>
      <c r="C149" s="19"/>
      <c r="D149" s="19"/>
      <c r="E149" s="18"/>
      <c r="F149" s="19"/>
      <c r="G149" s="19"/>
      <c r="H149" s="18"/>
      <c r="I149" s="19"/>
      <c r="J149" s="19"/>
      <c r="K149" s="19"/>
      <c r="L149" s="34" t="str">
        <f>IF(E149&lt;&gt;0,VLOOKUP(E149,'Prior Attainment'!$A$3:$B$23,2,FALSE),"")</f>
        <v/>
      </c>
      <c r="M149" s="34" t="str">
        <f>IF(F149&lt;&gt;0,VLOOKUP(F149,'Prior Attainment'!$A$3:$B$23,2,FALSE),"")</f>
        <v/>
      </c>
      <c r="N149" s="34" t="str">
        <f>IF(G149&lt;&gt;0,VLOOKUP(G149,'Prior Attainment'!$A$3:$B$23,2,FALSE),"")</f>
        <v/>
      </c>
      <c r="O149" s="35" t="e">
        <f t="shared" si="14"/>
        <v>#DIV/0!</v>
      </c>
      <c r="P149" s="35" t="e">
        <f t="shared" si="15"/>
        <v>#DIV/0!</v>
      </c>
      <c r="Q149" s="36" t="e">
        <f>IF(P149&lt;&gt;"",VLOOKUP(P149,Expectations!$A$2:$B$25,2,TRUE),"")</f>
        <v>#DIV/0!</v>
      </c>
      <c r="R149" s="37" t="e">
        <f>IF(P149&lt;&gt;"",VLOOKUP(P149,Expectations!$A$2:$C$25,3,TRUE),"")</f>
        <v>#DIV/0!</v>
      </c>
      <c r="S149" s="17" t="str">
        <f>IF(H149&gt;0,VLOOKUP(H149,Reading!$A$3:$B$61,2,FALSE),"")</f>
        <v/>
      </c>
      <c r="T149" s="38" t="str">
        <f>IF(J149&gt;0,VLOOKUP(J149,'TA scores'!$A$2:$B$16,2,FALSE),"")</f>
        <v/>
      </c>
      <c r="U149" s="16" t="str">
        <f>IF(I149&gt;0,VLOOKUP(I149,Maths!$A$3:$B$121,2,FALSE),"")</f>
        <v/>
      </c>
      <c r="V149" s="16" t="str">
        <f>IF(K149&gt;0,VLOOKUP(K149,GPS!$A$3:$B$121,2,FALSE),"")</f>
        <v/>
      </c>
      <c r="W149" s="39" t="e">
        <f>IF(R149&lt;&gt;"",VLOOKUP(R149,Expectations!$C$2:$F$25,2,FALSE),"")</f>
        <v>#DIV/0!</v>
      </c>
      <c r="X149" s="39" t="e">
        <f>IF(R149&lt;&gt;"",VLOOKUP(R149,Expectations!$C$2:$F$25,3,FALSE),"")</f>
        <v>#DIV/0!</v>
      </c>
      <c r="Y149" s="39" t="e">
        <f>IF(R149&lt;&gt;"",VLOOKUP(R149,Expectations!$C$2:$F$25,4,FALSE),"")</f>
        <v>#DIV/0!</v>
      </c>
      <c r="Z149" s="5" t="str">
        <f t="shared" si="16"/>
        <v/>
      </c>
      <c r="AA149" s="5" t="str">
        <f t="shared" si="17"/>
        <v/>
      </c>
      <c r="AB149" s="5" t="str">
        <f t="shared" si="18"/>
        <v/>
      </c>
    </row>
    <row r="150" spans="1:28" x14ac:dyDescent="0.35">
      <c r="A150" s="20"/>
      <c r="B150" s="19"/>
      <c r="C150" s="19"/>
      <c r="D150" s="19"/>
      <c r="E150" s="18"/>
      <c r="F150" s="19"/>
      <c r="G150" s="19"/>
      <c r="H150" s="18"/>
      <c r="I150" s="19"/>
      <c r="J150" s="19"/>
      <c r="K150" s="19"/>
      <c r="L150" s="34" t="str">
        <f>IF(E150&lt;&gt;0,VLOOKUP(E150,'Prior Attainment'!$A$3:$B$23,2,FALSE),"")</f>
        <v/>
      </c>
      <c r="M150" s="34" t="str">
        <f>IF(F150&lt;&gt;0,VLOOKUP(F150,'Prior Attainment'!$A$3:$B$23,2,FALSE),"")</f>
        <v/>
      </c>
      <c r="N150" s="34" t="str">
        <f>IF(G150&lt;&gt;0,VLOOKUP(G150,'Prior Attainment'!$A$3:$B$23,2,FALSE),"")</f>
        <v/>
      </c>
      <c r="O150" s="35" t="e">
        <f t="shared" si="14"/>
        <v>#DIV/0!</v>
      </c>
      <c r="P150" s="35" t="e">
        <f t="shared" si="15"/>
        <v>#DIV/0!</v>
      </c>
      <c r="Q150" s="36" t="e">
        <f>IF(P150&lt;&gt;"",VLOOKUP(P150,Expectations!$A$2:$B$25,2,TRUE),"")</f>
        <v>#DIV/0!</v>
      </c>
      <c r="R150" s="37" t="e">
        <f>IF(P150&lt;&gt;"",VLOOKUP(P150,Expectations!$A$2:$C$25,3,TRUE),"")</f>
        <v>#DIV/0!</v>
      </c>
      <c r="S150" s="17" t="str">
        <f>IF(H150&gt;0,VLOOKUP(H150,Reading!$A$3:$B$61,2,FALSE),"")</f>
        <v/>
      </c>
      <c r="T150" s="38" t="str">
        <f>IF(J150&gt;0,VLOOKUP(J150,'TA scores'!$A$2:$B$16,2,FALSE),"")</f>
        <v/>
      </c>
      <c r="U150" s="16" t="str">
        <f>IF(I150&gt;0,VLOOKUP(I150,Maths!$A$3:$B$121,2,FALSE),"")</f>
        <v/>
      </c>
      <c r="V150" s="16" t="str">
        <f>IF(K150&gt;0,VLOOKUP(K150,GPS!$A$3:$B$121,2,FALSE),"")</f>
        <v/>
      </c>
      <c r="W150" s="39" t="e">
        <f>IF(R150&lt;&gt;"",VLOOKUP(R150,Expectations!$C$2:$F$25,2,FALSE),"")</f>
        <v>#DIV/0!</v>
      </c>
      <c r="X150" s="39" t="e">
        <f>IF(R150&lt;&gt;"",VLOOKUP(R150,Expectations!$C$2:$F$25,3,FALSE),"")</f>
        <v>#DIV/0!</v>
      </c>
      <c r="Y150" s="39" t="e">
        <f>IF(R150&lt;&gt;"",VLOOKUP(R150,Expectations!$C$2:$F$25,4,FALSE),"")</f>
        <v>#DIV/0!</v>
      </c>
      <c r="Z150" s="5" t="str">
        <f t="shared" si="16"/>
        <v/>
      </c>
      <c r="AA150" s="5" t="str">
        <f t="shared" si="17"/>
        <v/>
      </c>
      <c r="AB150" s="5" t="str">
        <f t="shared" si="18"/>
        <v/>
      </c>
    </row>
    <row r="151" spans="1:28" x14ac:dyDescent="0.35">
      <c r="A151" s="20"/>
      <c r="B151" s="19"/>
      <c r="C151" s="19"/>
      <c r="D151" s="19"/>
      <c r="E151" s="18"/>
      <c r="F151" s="19"/>
      <c r="G151" s="19"/>
      <c r="H151" s="18"/>
      <c r="I151" s="19"/>
      <c r="J151" s="19"/>
      <c r="K151" s="19"/>
      <c r="L151" s="34" t="str">
        <f>IF(E151&lt;&gt;0,VLOOKUP(E151,'Prior Attainment'!$A$3:$B$23,2,FALSE),"")</f>
        <v/>
      </c>
      <c r="M151" s="34" t="str">
        <f>IF(F151&lt;&gt;0,VLOOKUP(F151,'Prior Attainment'!$A$3:$B$23,2,FALSE),"")</f>
        <v/>
      </c>
      <c r="N151" s="34" t="str">
        <f>IF(G151&lt;&gt;0,VLOOKUP(G151,'Prior Attainment'!$A$3:$B$23,2,FALSE),"")</f>
        <v/>
      </c>
      <c r="O151" s="35" t="e">
        <f t="shared" si="14"/>
        <v>#DIV/0!</v>
      </c>
      <c r="P151" s="35" t="e">
        <f t="shared" si="15"/>
        <v>#DIV/0!</v>
      </c>
      <c r="Q151" s="36" t="e">
        <f>IF(P151&lt;&gt;"",VLOOKUP(P151,Expectations!$A$2:$B$25,2,TRUE),"")</f>
        <v>#DIV/0!</v>
      </c>
      <c r="R151" s="37" t="e">
        <f>IF(P151&lt;&gt;"",VLOOKUP(P151,Expectations!$A$2:$C$25,3,TRUE),"")</f>
        <v>#DIV/0!</v>
      </c>
      <c r="S151" s="17" t="str">
        <f>IF(H151&gt;0,VLOOKUP(H151,Reading!$A$3:$B$61,2,FALSE),"")</f>
        <v/>
      </c>
      <c r="T151" s="38" t="str">
        <f>IF(J151&gt;0,VLOOKUP(J151,'TA scores'!$A$2:$B$16,2,FALSE),"")</f>
        <v/>
      </c>
      <c r="U151" s="16" t="str">
        <f>IF(I151&gt;0,VLOOKUP(I151,Maths!$A$3:$B$121,2,FALSE),"")</f>
        <v/>
      </c>
      <c r="V151" s="16" t="str">
        <f>IF(K151&gt;0,VLOOKUP(K151,GPS!$A$3:$B$121,2,FALSE),"")</f>
        <v/>
      </c>
      <c r="W151" s="39" t="e">
        <f>IF(R151&lt;&gt;"",VLOOKUP(R151,Expectations!$C$2:$F$25,2,FALSE),"")</f>
        <v>#DIV/0!</v>
      </c>
      <c r="X151" s="39" t="e">
        <f>IF(R151&lt;&gt;"",VLOOKUP(R151,Expectations!$C$2:$F$25,3,FALSE),"")</f>
        <v>#DIV/0!</v>
      </c>
      <c r="Y151" s="39" t="e">
        <f>IF(R151&lt;&gt;"",VLOOKUP(R151,Expectations!$C$2:$F$25,4,FALSE),"")</f>
        <v>#DIV/0!</v>
      </c>
      <c r="Z151" s="5" t="str">
        <f t="shared" si="16"/>
        <v/>
      </c>
      <c r="AA151" s="5" t="str">
        <f t="shared" si="17"/>
        <v/>
      </c>
      <c r="AB151" s="5" t="str">
        <f t="shared" si="18"/>
        <v/>
      </c>
    </row>
    <row r="152" spans="1:28" x14ac:dyDescent="0.35">
      <c r="A152" s="20"/>
      <c r="B152" s="19"/>
      <c r="C152" s="19"/>
      <c r="D152" s="19"/>
      <c r="E152" s="18"/>
      <c r="F152" s="19"/>
      <c r="G152" s="19"/>
      <c r="H152" s="18"/>
      <c r="I152" s="19"/>
      <c r="J152" s="19"/>
      <c r="K152" s="19"/>
      <c r="L152" s="34" t="str">
        <f>IF(E152&lt;&gt;0,VLOOKUP(E152,'Prior Attainment'!$A$3:$B$23,2,FALSE),"")</f>
        <v/>
      </c>
      <c r="M152" s="34" t="str">
        <f>IF(F152&lt;&gt;0,VLOOKUP(F152,'Prior Attainment'!$A$3:$B$23,2,FALSE),"")</f>
        <v/>
      </c>
      <c r="N152" s="34" t="str">
        <f>IF(G152&lt;&gt;0,VLOOKUP(G152,'Prior Attainment'!$A$3:$B$23,2,FALSE),"")</f>
        <v/>
      </c>
      <c r="O152" s="35" t="e">
        <f t="shared" si="14"/>
        <v>#DIV/0!</v>
      </c>
      <c r="P152" s="35" t="e">
        <f t="shared" si="15"/>
        <v>#DIV/0!</v>
      </c>
      <c r="Q152" s="36" t="e">
        <f>IF(P152&lt;&gt;"",VLOOKUP(P152,Expectations!$A$2:$B$25,2,TRUE),"")</f>
        <v>#DIV/0!</v>
      </c>
      <c r="R152" s="37" t="e">
        <f>IF(P152&lt;&gt;"",VLOOKUP(P152,Expectations!$A$2:$C$25,3,TRUE),"")</f>
        <v>#DIV/0!</v>
      </c>
      <c r="S152" s="17" t="str">
        <f>IF(H152&gt;0,VLOOKUP(H152,Reading!$A$3:$B$61,2,FALSE),"")</f>
        <v/>
      </c>
      <c r="T152" s="38" t="str">
        <f>IF(J152&gt;0,VLOOKUP(J152,'TA scores'!$A$2:$B$16,2,FALSE),"")</f>
        <v/>
      </c>
      <c r="U152" s="16" t="str">
        <f>IF(I152&gt;0,VLOOKUP(I152,Maths!$A$3:$B$121,2,FALSE),"")</f>
        <v/>
      </c>
      <c r="V152" s="16" t="str">
        <f>IF(K152&gt;0,VLOOKUP(K152,GPS!$A$3:$B$121,2,FALSE),"")</f>
        <v/>
      </c>
      <c r="W152" s="39" t="e">
        <f>IF(R152&lt;&gt;"",VLOOKUP(R152,Expectations!$C$2:$F$25,2,FALSE),"")</f>
        <v>#DIV/0!</v>
      </c>
      <c r="X152" s="39" t="e">
        <f>IF(R152&lt;&gt;"",VLOOKUP(R152,Expectations!$C$2:$F$25,3,FALSE),"")</f>
        <v>#DIV/0!</v>
      </c>
      <c r="Y152" s="39" t="e">
        <f>IF(R152&lt;&gt;"",VLOOKUP(R152,Expectations!$C$2:$F$25,4,FALSE),"")</f>
        <v>#DIV/0!</v>
      </c>
      <c r="Z152" s="5" t="str">
        <f t="shared" si="16"/>
        <v/>
      </c>
      <c r="AA152" s="5" t="str">
        <f t="shared" si="17"/>
        <v/>
      </c>
      <c r="AB152" s="5" t="str">
        <f t="shared" si="18"/>
        <v/>
      </c>
    </row>
    <row r="153" spans="1:28" x14ac:dyDescent="0.35">
      <c r="A153" s="20"/>
      <c r="B153" s="19"/>
      <c r="C153" s="19"/>
      <c r="D153" s="19"/>
      <c r="E153" s="18"/>
      <c r="F153" s="19"/>
      <c r="G153" s="19"/>
      <c r="H153" s="18"/>
      <c r="I153" s="19"/>
      <c r="J153" s="19"/>
      <c r="K153" s="19"/>
      <c r="L153" s="34" t="str">
        <f>IF(E153&lt;&gt;0,VLOOKUP(E153,'Prior Attainment'!$A$3:$B$23,2,FALSE),"")</f>
        <v/>
      </c>
      <c r="M153" s="34" t="str">
        <f>IF(F153&lt;&gt;0,VLOOKUP(F153,'Prior Attainment'!$A$3:$B$23,2,FALSE),"")</f>
        <v/>
      </c>
      <c r="N153" s="34" t="str">
        <f>IF(G153&lt;&gt;0,VLOOKUP(G153,'Prior Attainment'!$A$3:$B$23,2,FALSE),"")</f>
        <v/>
      </c>
      <c r="O153" s="35" t="e">
        <f t="shared" si="14"/>
        <v>#DIV/0!</v>
      </c>
      <c r="P153" s="35" t="e">
        <f t="shared" si="15"/>
        <v>#DIV/0!</v>
      </c>
      <c r="Q153" s="36" t="e">
        <f>IF(P153&lt;&gt;"",VLOOKUP(P153,Expectations!$A$2:$B$25,2,TRUE),"")</f>
        <v>#DIV/0!</v>
      </c>
      <c r="R153" s="37" t="e">
        <f>IF(P153&lt;&gt;"",VLOOKUP(P153,Expectations!$A$2:$C$25,3,TRUE),"")</f>
        <v>#DIV/0!</v>
      </c>
      <c r="S153" s="17" t="str">
        <f>IF(H153&gt;0,VLOOKUP(H153,Reading!$A$3:$B$61,2,FALSE),"")</f>
        <v/>
      </c>
      <c r="T153" s="38" t="str">
        <f>IF(J153&gt;0,VLOOKUP(J153,'TA scores'!$A$2:$B$16,2,FALSE),"")</f>
        <v/>
      </c>
      <c r="U153" s="16" t="str">
        <f>IF(I153&gt;0,VLOOKUP(I153,Maths!$A$3:$B$121,2,FALSE),"")</f>
        <v/>
      </c>
      <c r="V153" s="16" t="str">
        <f>IF(K153&gt;0,VLOOKUP(K153,GPS!$A$3:$B$121,2,FALSE),"")</f>
        <v/>
      </c>
      <c r="W153" s="39" t="e">
        <f>IF(R153&lt;&gt;"",VLOOKUP(R153,Expectations!$C$2:$F$25,2,FALSE),"")</f>
        <v>#DIV/0!</v>
      </c>
      <c r="X153" s="39" t="e">
        <f>IF(R153&lt;&gt;"",VLOOKUP(R153,Expectations!$C$2:$F$25,3,FALSE),"")</f>
        <v>#DIV/0!</v>
      </c>
      <c r="Y153" s="39" t="e">
        <f>IF(R153&lt;&gt;"",VLOOKUP(R153,Expectations!$C$2:$F$25,4,FALSE),"")</f>
        <v>#DIV/0!</v>
      </c>
      <c r="Z153" s="5" t="str">
        <f t="shared" si="16"/>
        <v/>
      </c>
      <c r="AA153" s="5" t="str">
        <f t="shared" si="17"/>
        <v/>
      </c>
      <c r="AB153" s="5" t="str">
        <f t="shared" si="18"/>
        <v/>
      </c>
    </row>
    <row r="154" spans="1:28" x14ac:dyDescent="0.35">
      <c r="A154" s="20"/>
      <c r="B154" s="19"/>
      <c r="C154" s="19"/>
      <c r="D154" s="19"/>
      <c r="E154" s="18"/>
      <c r="F154" s="19"/>
      <c r="G154" s="19"/>
      <c r="H154" s="18"/>
      <c r="I154" s="19"/>
      <c r="J154" s="19"/>
      <c r="K154" s="19"/>
      <c r="L154" s="34" t="str">
        <f>IF(E154&lt;&gt;0,VLOOKUP(E154,'Prior Attainment'!$A$3:$B$23,2,FALSE),"")</f>
        <v/>
      </c>
      <c r="M154" s="34" t="str">
        <f>IF(F154&lt;&gt;0,VLOOKUP(F154,'Prior Attainment'!$A$3:$B$23,2,FALSE),"")</f>
        <v/>
      </c>
      <c r="N154" s="34" t="str">
        <f>IF(G154&lt;&gt;0,VLOOKUP(G154,'Prior Attainment'!$A$3:$B$23,2,FALSE),"")</f>
        <v/>
      </c>
      <c r="O154" s="35" t="e">
        <f t="shared" si="14"/>
        <v>#DIV/0!</v>
      </c>
      <c r="P154" s="35" t="e">
        <f t="shared" si="15"/>
        <v>#DIV/0!</v>
      </c>
      <c r="Q154" s="36" t="e">
        <f>IF(P154&lt;&gt;"",VLOOKUP(P154,Expectations!$A$2:$B$25,2,TRUE),"")</f>
        <v>#DIV/0!</v>
      </c>
      <c r="R154" s="37" t="e">
        <f>IF(P154&lt;&gt;"",VLOOKUP(P154,Expectations!$A$2:$C$25,3,TRUE),"")</f>
        <v>#DIV/0!</v>
      </c>
      <c r="S154" s="17" t="str">
        <f>IF(H154&gt;0,VLOOKUP(H154,Reading!$A$3:$B$61,2,FALSE),"")</f>
        <v/>
      </c>
      <c r="T154" s="38" t="str">
        <f>IF(J154&gt;0,VLOOKUP(J154,'TA scores'!$A$2:$B$16,2,FALSE),"")</f>
        <v/>
      </c>
      <c r="U154" s="16" t="str">
        <f>IF(I154&gt;0,VLOOKUP(I154,Maths!$A$3:$B$121,2,FALSE),"")</f>
        <v/>
      </c>
      <c r="V154" s="16" t="str">
        <f>IF(K154&gt;0,VLOOKUP(K154,GPS!$A$3:$B$121,2,FALSE),"")</f>
        <v/>
      </c>
      <c r="W154" s="39" t="e">
        <f>IF(R154&lt;&gt;"",VLOOKUP(R154,Expectations!$C$2:$F$25,2,FALSE),"")</f>
        <v>#DIV/0!</v>
      </c>
      <c r="X154" s="39" t="e">
        <f>IF(R154&lt;&gt;"",VLOOKUP(R154,Expectations!$C$2:$F$25,3,FALSE),"")</f>
        <v>#DIV/0!</v>
      </c>
      <c r="Y154" s="39" t="e">
        <f>IF(R154&lt;&gt;"",VLOOKUP(R154,Expectations!$C$2:$F$25,4,FALSE),"")</f>
        <v>#DIV/0!</v>
      </c>
      <c r="Z154" s="5" t="str">
        <f t="shared" si="16"/>
        <v/>
      </c>
      <c r="AA154" s="5" t="str">
        <f t="shared" si="17"/>
        <v/>
      </c>
      <c r="AB154" s="5" t="str">
        <f t="shared" si="18"/>
        <v/>
      </c>
    </row>
    <row r="155" spans="1:28" x14ac:dyDescent="0.35">
      <c r="A155" s="20"/>
      <c r="B155" s="19"/>
      <c r="C155" s="19"/>
      <c r="D155" s="19"/>
      <c r="E155" s="18"/>
      <c r="F155" s="19"/>
      <c r="G155" s="19"/>
      <c r="H155" s="18"/>
      <c r="I155" s="19"/>
      <c r="J155" s="19"/>
      <c r="K155" s="19"/>
      <c r="L155" s="34" t="str">
        <f>IF(E155&lt;&gt;0,VLOOKUP(E155,'Prior Attainment'!$A$3:$B$23,2,FALSE),"")</f>
        <v/>
      </c>
      <c r="M155" s="34" t="str">
        <f>IF(F155&lt;&gt;0,VLOOKUP(F155,'Prior Attainment'!$A$3:$B$23,2,FALSE),"")</f>
        <v/>
      </c>
      <c r="N155" s="34" t="str">
        <f>IF(G155&lt;&gt;0,VLOOKUP(G155,'Prior Attainment'!$A$3:$B$23,2,FALSE),"")</f>
        <v/>
      </c>
      <c r="O155" s="35" t="e">
        <f t="shared" si="14"/>
        <v>#DIV/0!</v>
      </c>
      <c r="P155" s="35" t="e">
        <f t="shared" si="15"/>
        <v>#DIV/0!</v>
      </c>
      <c r="Q155" s="36" t="e">
        <f>IF(P155&lt;&gt;"",VLOOKUP(P155,Expectations!$A$2:$B$25,2,TRUE),"")</f>
        <v>#DIV/0!</v>
      </c>
      <c r="R155" s="37" t="e">
        <f>IF(P155&lt;&gt;"",VLOOKUP(P155,Expectations!$A$2:$C$25,3,TRUE),"")</f>
        <v>#DIV/0!</v>
      </c>
      <c r="S155" s="17" t="str">
        <f>IF(H155&gt;0,VLOOKUP(H155,Reading!$A$3:$B$61,2,FALSE),"")</f>
        <v/>
      </c>
      <c r="T155" s="38" t="str">
        <f>IF(J155&gt;0,VLOOKUP(J155,'TA scores'!$A$2:$B$16,2,FALSE),"")</f>
        <v/>
      </c>
      <c r="U155" s="16" t="str">
        <f>IF(I155&gt;0,VLOOKUP(I155,Maths!$A$3:$B$121,2,FALSE),"")</f>
        <v/>
      </c>
      <c r="V155" s="16" t="str">
        <f>IF(K155&gt;0,VLOOKUP(K155,GPS!$A$3:$B$121,2,FALSE),"")</f>
        <v/>
      </c>
      <c r="W155" s="39" t="e">
        <f>IF(R155&lt;&gt;"",VLOOKUP(R155,Expectations!$C$2:$F$25,2,FALSE),"")</f>
        <v>#DIV/0!</v>
      </c>
      <c r="X155" s="39" t="e">
        <f>IF(R155&lt;&gt;"",VLOOKUP(R155,Expectations!$C$2:$F$25,3,FALSE),"")</f>
        <v>#DIV/0!</v>
      </c>
      <c r="Y155" s="39" t="e">
        <f>IF(R155&lt;&gt;"",VLOOKUP(R155,Expectations!$C$2:$F$25,4,FALSE),"")</f>
        <v>#DIV/0!</v>
      </c>
      <c r="Z155" s="5" t="str">
        <f t="shared" si="16"/>
        <v/>
      </c>
      <c r="AA155" s="5" t="str">
        <f t="shared" si="17"/>
        <v/>
      </c>
      <c r="AB155" s="5" t="str">
        <f t="shared" si="18"/>
        <v/>
      </c>
    </row>
    <row r="156" spans="1:28" x14ac:dyDescent="0.35">
      <c r="A156" s="20"/>
      <c r="B156" s="19"/>
      <c r="C156" s="19"/>
      <c r="D156" s="19"/>
      <c r="E156" s="18"/>
      <c r="F156" s="19"/>
      <c r="G156" s="19"/>
      <c r="H156" s="18"/>
      <c r="I156" s="19"/>
      <c r="J156" s="19"/>
      <c r="K156" s="19"/>
      <c r="L156" s="34" t="str">
        <f>IF(E156&lt;&gt;0,VLOOKUP(E156,'Prior Attainment'!$A$3:$B$23,2,FALSE),"")</f>
        <v/>
      </c>
      <c r="M156" s="34" t="str">
        <f>IF(F156&lt;&gt;0,VLOOKUP(F156,'Prior Attainment'!$A$3:$B$23,2,FALSE),"")</f>
        <v/>
      </c>
      <c r="N156" s="34" t="str">
        <f>IF(G156&lt;&gt;0,VLOOKUP(G156,'Prior Attainment'!$A$3:$B$23,2,FALSE),"")</f>
        <v/>
      </c>
      <c r="O156" s="35" t="e">
        <f t="shared" si="14"/>
        <v>#DIV/0!</v>
      </c>
      <c r="P156" s="35" t="e">
        <f t="shared" si="15"/>
        <v>#DIV/0!</v>
      </c>
      <c r="Q156" s="36" t="e">
        <f>IF(P156&lt;&gt;"",VLOOKUP(P156,Expectations!$A$2:$B$25,2,TRUE),"")</f>
        <v>#DIV/0!</v>
      </c>
      <c r="R156" s="37" t="e">
        <f>IF(P156&lt;&gt;"",VLOOKUP(P156,Expectations!$A$2:$C$25,3,TRUE),"")</f>
        <v>#DIV/0!</v>
      </c>
      <c r="S156" s="17" t="str">
        <f>IF(H156&gt;0,VLOOKUP(H156,Reading!$A$3:$B$61,2,FALSE),"")</f>
        <v/>
      </c>
      <c r="T156" s="38" t="str">
        <f>IF(J156&gt;0,VLOOKUP(J156,'TA scores'!$A$2:$B$16,2,FALSE),"")</f>
        <v/>
      </c>
      <c r="U156" s="16" t="str">
        <f>IF(I156&gt;0,VLOOKUP(I156,Maths!$A$3:$B$121,2,FALSE),"")</f>
        <v/>
      </c>
      <c r="V156" s="16" t="str">
        <f>IF(K156&gt;0,VLOOKUP(K156,GPS!$A$3:$B$121,2,FALSE),"")</f>
        <v/>
      </c>
      <c r="W156" s="39" t="e">
        <f>IF(R156&lt;&gt;"",VLOOKUP(R156,Expectations!$C$2:$F$25,2,FALSE),"")</f>
        <v>#DIV/0!</v>
      </c>
      <c r="X156" s="39" t="e">
        <f>IF(R156&lt;&gt;"",VLOOKUP(R156,Expectations!$C$2:$F$25,3,FALSE),"")</f>
        <v>#DIV/0!</v>
      </c>
      <c r="Y156" s="39" t="e">
        <f>IF(R156&lt;&gt;"",VLOOKUP(R156,Expectations!$C$2:$F$25,4,FALSE),"")</f>
        <v>#DIV/0!</v>
      </c>
      <c r="Z156" s="5" t="str">
        <f t="shared" si="16"/>
        <v/>
      </c>
      <c r="AA156" s="5" t="str">
        <f t="shared" si="17"/>
        <v/>
      </c>
      <c r="AB156" s="5" t="str">
        <f t="shared" si="18"/>
        <v/>
      </c>
    </row>
    <row r="157" spans="1:28" x14ac:dyDescent="0.35">
      <c r="A157" s="20"/>
      <c r="B157" s="19"/>
      <c r="C157" s="19"/>
      <c r="D157" s="19"/>
      <c r="E157" s="18"/>
      <c r="F157" s="19"/>
      <c r="G157" s="19"/>
      <c r="H157" s="18"/>
      <c r="I157" s="19"/>
      <c r="J157" s="19"/>
      <c r="K157" s="19"/>
      <c r="L157" s="34" t="str">
        <f>IF(E157&lt;&gt;0,VLOOKUP(E157,'Prior Attainment'!$A$3:$B$23,2,FALSE),"")</f>
        <v/>
      </c>
      <c r="M157" s="34" t="str">
        <f>IF(F157&lt;&gt;0,VLOOKUP(F157,'Prior Attainment'!$A$3:$B$23,2,FALSE),"")</f>
        <v/>
      </c>
      <c r="N157" s="34" t="str">
        <f>IF(G157&lt;&gt;0,VLOOKUP(G157,'Prior Attainment'!$A$3:$B$23,2,FALSE),"")</f>
        <v/>
      </c>
      <c r="O157" s="35" t="e">
        <f t="shared" si="14"/>
        <v>#DIV/0!</v>
      </c>
      <c r="P157" s="35" t="e">
        <f t="shared" si="15"/>
        <v>#DIV/0!</v>
      </c>
      <c r="Q157" s="36" t="e">
        <f>IF(P157&lt;&gt;"",VLOOKUP(P157,Expectations!$A$2:$B$25,2,TRUE),"")</f>
        <v>#DIV/0!</v>
      </c>
      <c r="R157" s="37" t="e">
        <f>IF(P157&lt;&gt;"",VLOOKUP(P157,Expectations!$A$2:$C$25,3,TRUE),"")</f>
        <v>#DIV/0!</v>
      </c>
      <c r="S157" s="17" t="str">
        <f>IF(H157&gt;0,VLOOKUP(H157,Reading!$A$3:$B$61,2,FALSE),"")</f>
        <v/>
      </c>
      <c r="T157" s="38" t="str">
        <f>IF(J157&gt;0,VLOOKUP(J157,'TA scores'!$A$2:$B$16,2,FALSE),"")</f>
        <v/>
      </c>
      <c r="U157" s="16" t="str">
        <f>IF(I157&gt;0,VLOOKUP(I157,Maths!$A$3:$B$121,2,FALSE),"")</f>
        <v/>
      </c>
      <c r="V157" s="16" t="str">
        <f>IF(K157&gt;0,VLOOKUP(K157,GPS!$A$3:$B$121,2,FALSE),"")</f>
        <v/>
      </c>
      <c r="W157" s="39" t="e">
        <f>IF(R157&lt;&gt;"",VLOOKUP(R157,Expectations!$C$2:$F$25,2,FALSE),"")</f>
        <v>#DIV/0!</v>
      </c>
      <c r="X157" s="39" t="e">
        <f>IF(R157&lt;&gt;"",VLOOKUP(R157,Expectations!$C$2:$F$25,3,FALSE),"")</f>
        <v>#DIV/0!</v>
      </c>
      <c r="Y157" s="39" t="e">
        <f>IF(R157&lt;&gt;"",VLOOKUP(R157,Expectations!$C$2:$F$25,4,FALSE),"")</f>
        <v>#DIV/0!</v>
      </c>
      <c r="Z157" s="5" t="str">
        <f t="shared" si="16"/>
        <v/>
      </c>
      <c r="AA157" s="5" t="str">
        <f t="shared" si="17"/>
        <v/>
      </c>
      <c r="AB157" s="5" t="str">
        <f t="shared" si="18"/>
        <v/>
      </c>
    </row>
    <row r="158" spans="1:28" x14ac:dyDescent="0.35">
      <c r="A158" s="20"/>
      <c r="B158" s="19"/>
      <c r="C158" s="19"/>
      <c r="D158" s="19"/>
      <c r="E158" s="18"/>
      <c r="F158" s="19"/>
      <c r="G158" s="19"/>
      <c r="H158" s="18"/>
      <c r="I158" s="19"/>
      <c r="J158" s="19"/>
      <c r="K158" s="19"/>
      <c r="L158" s="34" t="str">
        <f>IF(E158&lt;&gt;0,VLOOKUP(E158,'Prior Attainment'!$A$3:$B$23,2,FALSE),"")</f>
        <v/>
      </c>
      <c r="M158" s="34" t="str">
        <f>IF(F158&lt;&gt;0,VLOOKUP(F158,'Prior Attainment'!$A$3:$B$23,2,FALSE),"")</f>
        <v/>
      </c>
      <c r="N158" s="34" t="str">
        <f>IF(G158&lt;&gt;0,VLOOKUP(G158,'Prior Attainment'!$A$3:$B$23,2,FALSE),"")</f>
        <v/>
      </c>
      <c r="O158" s="35" t="e">
        <f t="shared" si="14"/>
        <v>#DIV/0!</v>
      </c>
      <c r="P158" s="35" t="e">
        <f t="shared" si="15"/>
        <v>#DIV/0!</v>
      </c>
      <c r="Q158" s="36" t="e">
        <f>IF(P158&lt;&gt;"",VLOOKUP(P158,Expectations!$A$2:$B$25,2,TRUE),"")</f>
        <v>#DIV/0!</v>
      </c>
      <c r="R158" s="37" t="e">
        <f>IF(P158&lt;&gt;"",VLOOKUP(P158,Expectations!$A$2:$C$25,3,TRUE),"")</f>
        <v>#DIV/0!</v>
      </c>
      <c r="S158" s="17" t="str">
        <f>IF(H158&gt;0,VLOOKUP(H158,Reading!$A$3:$B$61,2,FALSE),"")</f>
        <v/>
      </c>
      <c r="T158" s="38" t="str">
        <f>IF(J158&gt;0,VLOOKUP(J158,'TA scores'!$A$2:$B$16,2,FALSE),"")</f>
        <v/>
      </c>
      <c r="U158" s="16" t="str">
        <f>IF(I158&gt;0,VLOOKUP(I158,Maths!$A$3:$B$121,2,FALSE),"")</f>
        <v/>
      </c>
      <c r="V158" s="16" t="str">
        <f>IF(K158&gt;0,VLOOKUP(K158,GPS!$A$3:$B$121,2,FALSE),"")</f>
        <v/>
      </c>
      <c r="W158" s="39" t="e">
        <f>IF(R158&lt;&gt;"",VLOOKUP(R158,Expectations!$C$2:$F$25,2,FALSE),"")</f>
        <v>#DIV/0!</v>
      </c>
      <c r="X158" s="39" t="e">
        <f>IF(R158&lt;&gt;"",VLOOKUP(R158,Expectations!$C$2:$F$25,3,FALSE),"")</f>
        <v>#DIV/0!</v>
      </c>
      <c r="Y158" s="39" t="e">
        <f>IF(R158&lt;&gt;"",VLOOKUP(R158,Expectations!$C$2:$F$25,4,FALSE),"")</f>
        <v>#DIV/0!</v>
      </c>
      <c r="Z158" s="5" t="str">
        <f t="shared" si="16"/>
        <v/>
      </c>
      <c r="AA158" s="5" t="str">
        <f t="shared" si="17"/>
        <v/>
      </c>
      <c r="AB158" s="5" t="str">
        <f t="shared" si="18"/>
        <v/>
      </c>
    </row>
    <row r="159" spans="1:28" x14ac:dyDescent="0.35">
      <c r="A159" s="20"/>
      <c r="B159" s="19"/>
      <c r="C159" s="19"/>
      <c r="D159" s="19"/>
      <c r="E159" s="18"/>
      <c r="F159" s="19"/>
      <c r="G159" s="19"/>
      <c r="H159" s="18"/>
      <c r="I159" s="19"/>
      <c r="J159" s="19"/>
      <c r="K159" s="19"/>
      <c r="L159" s="34" t="str">
        <f>IF(E159&lt;&gt;0,VLOOKUP(E159,'Prior Attainment'!$A$3:$B$23,2,FALSE),"")</f>
        <v/>
      </c>
      <c r="M159" s="34" t="str">
        <f>IF(F159&lt;&gt;0,VLOOKUP(F159,'Prior Attainment'!$A$3:$B$23,2,FALSE),"")</f>
        <v/>
      </c>
      <c r="N159" s="34" t="str">
        <f>IF(G159&lt;&gt;0,VLOOKUP(G159,'Prior Attainment'!$A$3:$B$23,2,FALSE),"")</f>
        <v/>
      </c>
      <c r="O159" s="35" t="e">
        <f t="shared" si="14"/>
        <v>#DIV/0!</v>
      </c>
      <c r="P159" s="35" t="e">
        <f t="shared" si="15"/>
        <v>#DIV/0!</v>
      </c>
      <c r="Q159" s="36" t="e">
        <f>IF(P159&lt;&gt;"",VLOOKUP(P159,Expectations!$A$2:$B$25,2,TRUE),"")</f>
        <v>#DIV/0!</v>
      </c>
      <c r="R159" s="37" t="e">
        <f>IF(P159&lt;&gt;"",VLOOKUP(P159,Expectations!$A$2:$C$25,3,TRUE),"")</f>
        <v>#DIV/0!</v>
      </c>
      <c r="S159" s="17" t="str">
        <f>IF(H159&gt;0,VLOOKUP(H159,Reading!$A$3:$B$61,2,FALSE),"")</f>
        <v/>
      </c>
      <c r="T159" s="38" t="str">
        <f>IF(J159&gt;0,VLOOKUP(J159,'TA scores'!$A$2:$B$16,2,FALSE),"")</f>
        <v/>
      </c>
      <c r="U159" s="16" t="str">
        <f>IF(I159&gt;0,VLOOKUP(I159,Maths!$A$3:$B$121,2,FALSE),"")</f>
        <v/>
      </c>
      <c r="V159" s="16" t="str">
        <f>IF(K159&gt;0,VLOOKUP(K159,GPS!$A$3:$B$121,2,FALSE),"")</f>
        <v/>
      </c>
      <c r="W159" s="39" t="e">
        <f>IF(R159&lt;&gt;"",VLOOKUP(R159,Expectations!$C$2:$F$25,2,FALSE),"")</f>
        <v>#DIV/0!</v>
      </c>
      <c r="X159" s="39" t="e">
        <f>IF(R159&lt;&gt;"",VLOOKUP(R159,Expectations!$C$2:$F$25,3,FALSE),"")</f>
        <v>#DIV/0!</v>
      </c>
      <c r="Y159" s="39" t="e">
        <f>IF(R159&lt;&gt;"",VLOOKUP(R159,Expectations!$C$2:$F$25,4,FALSE),"")</f>
        <v>#DIV/0!</v>
      </c>
      <c r="Z159" s="5" t="str">
        <f t="shared" si="16"/>
        <v/>
      </c>
      <c r="AA159" s="5" t="str">
        <f t="shared" si="17"/>
        <v/>
      </c>
      <c r="AB159" s="5" t="str">
        <f t="shared" si="18"/>
        <v/>
      </c>
    </row>
    <row r="160" spans="1:28" x14ac:dyDescent="0.35">
      <c r="A160" s="20"/>
      <c r="B160" s="19"/>
      <c r="C160" s="19"/>
      <c r="D160" s="19"/>
      <c r="E160" s="18"/>
      <c r="F160" s="19"/>
      <c r="G160" s="19"/>
      <c r="H160" s="18"/>
      <c r="I160" s="19"/>
      <c r="J160" s="19"/>
      <c r="K160" s="19"/>
      <c r="L160" s="34" t="str">
        <f>IF(E160&lt;&gt;0,VLOOKUP(E160,'Prior Attainment'!$A$3:$B$23,2,FALSE),"")</f>
        <v/>
      </c>
      <c r="M160" s="34" t="str">
        <f>IF(F160&lt;&gt;0,VLOOKUP(F160,'Prior Attainment'!$A$3:$B$23,2,FALSE),"")</f>
        <v/>
      </c>
      <c r="N160" s="34" t="str">
        <f>IF(G160&lt;&gt;0,VLOOKUP(G160,'Prior Attainment'!$A$3:$B$23,2,FALSE),"")</f>
        <v/>
      </c>
      <c r="O160" s="35" t="e">
        <f t="shared" si="14"/>
        <v>#DIV/0!</v>
      </c>
      <c r="P160" s="35" t="e">
        <f t="shared" si="15"/>
        <v>#DIV/0!</v>
      </c>
      <c r="Q160" s="36" t="e">
        <f>IF(P160&lt;&gt;"",VLOOKUP(P160,Expectations!$A$2:$B$25,2,TRUE),"")</f>
        <v>#DIV/0!</v>
      </c>
      <c r="R160" s="37" t="e">
        <f>IF(P160&lt;&gt;"",VLOOKUP(P160,Expectations!$A$2:$C$25,3,TRUE),"")</f>
        <v>#DIV/0!</v>
      </c>
      <c r="S160" s="17" t="str">
        <f>IF(H160&gt;0,VLOOKUP(H160,Reading!$A$3:$B$61,2,FALSE),"")</f>
        <v/>
      </c>
      <c r="T160" s="38" t="str">
        <f>IF(J160&gt;0,VLOOKUP(J160,'TA scores'!$A$2:$B$16,2,FALSE),"")</f>
        <v/>
      </c>
      <c r="U160" s="16" t="str">
        <f>IF(I160&gt;0,VLOOKUP(I160,Maths!$A$3:$B$121,2,FALSE),"")</f>
        <v/>
      </c>
      <c r="V160" s="16" t="str">
        <f>IF(K160&gt;0,VLOOKUP(K160,GPS!$A$3:$B$121,2,FALSE),"")</f>
        <v/>
      </c>
      <c r="W160" s="39" t="e">
        <f>IF(R160&lt;&gt;"",VLOOKUP(R160,Expectations!$C$2:$F$25,2,FALSE),"")</f>
        <v>#DIV/0!</v>
      </c>
      <c r="X160" s="39" t="e">
        <f>IF(R160&lt;&gt;"",VLOOKUP(R160,Expectations!$C$2:$F$25,3,FALSE),"")</f>
        <v>#DIV/0!</v>
      </c>
      <c r="Y160" s="39" t="e">
        <f>IF(R160&lt;&gt;"",VLOOKUP(R160,Expectations!$C$2:$F$25,4,FALSE),"")</f>
        <v>#DIV/0!</v>
      </c>
      <c r="Z160" s="5" t="str">
        <f t="shared" si="16"/>
        <v/>
      </c>
      <c r="AA160" s="5" t="str">
        <f t="shared" si="17"/>
        <v/>
      </c>
      <c r="AB160" s="5" t="str">
        <f t="shared" si="18"/>
        <v/>
      </c>
    </row>
    <row r="161" spans="1:28" x14ac:dyDescent="0.35">
      <c r="A161" s="20"/>
      <c r="B161" s="19"/>
      <c r="C161" s="19"/>
      <c r="D161" s="19"/>
      <c r="E161" s="18"/>
      <c r="F161" s="19"/>
      <c r="G161" s="19"/>
      <c r="H161" s="18"/>
      <c r="I161" s="19"/>
      <c r="J161" s="19"/>
      <c r="K161" s="19"/>
      <c r="L161" s="34" t="str">
        <f>IF(E161&lt;&gt;0,VLOOKUP(E161,'Prior Attainment'!$A$3:$B$23,2,FALSE),"")</f>
        <v/>
      </c>
      <c r="M161" s="34" t="str">
        <f>IF(F161&lt;&gt;0,VLOOKUP(F161,'Prior Attainment'!$A$3:$B$23,2,FALSE),"")</f>
        <v/>
      </c>
      <c r="N161" s="34" t="str">
        <f>IF(G161&lt;&gt;0,VLOOKUP(G161,'Prior Attainment'!$A$3:$B$23,2,FALSE),"")</f>
        <v/>
      </c>
      <c r="O161" s="35" t="e">
        <f t="shared" si="14"/>
        <v>#DIV/0!</v>
      </c>
      <c r="P161" s="35" t="e">
        <f t="shared" si="15"/>
        <v>#DIV/0!</v>
      </c>
      <c r="Q161" s="36" t="e">
        <f>IF(P161&lt;&gt;"",VLOOKUP(P161,Expectations!$A$2:$B$25,2,TRUE),"")</f>
        <v>#DIV/0!</v>
      </c>
      <c r="R161" s="37" t="e">
        <f>IF(P161&lt;&gt;"",VLOOKUP(P161,Expectations!$A$2:$C$25,3,TRUE),"")</f>
        <v>#DIV/0!</v>
      </c>
      <c r="S161" s="17" t="str">
        <f>IF(H161&gt;0,VLOOKUP(H161,Reading!$A$3:$B$61,2,FALSE),"")</f>
        <v/>
      </c>
      <c r="T161" s="38" t="str">
        <f>IF(J161&gt;0,VLOOKUP(J161,'TA scores'!$A$2:$B$16,2,FALSE),"")</f>
        <v/>
      </c>
      <c r="U161" s="16" t="str">
        <f>IF(I161&gt;0,VLOOKUP(I161,Maths!$A$3:$B$121,2,FALSE),"")</f>
        <v/>
      </c>
      <c r="V161" s="16" t="str">
        <f>IF(K161&gt;0,VLOOKUP(K161,GPS!$A$3:$B$121,2,FALSE),"")</f>
        <v/>
      </c>
      <c r="W161" s="39" t="e">
        <f>IF(R161&lt;&gt;"",VLOOKUP(R161,Expectations!$C$2:$F$25,2,FALSE),"")</f>
        <v>#DIV/0!</v>
      </c>
      <c r="X161" s="39" t="e">
        <f>IF(R161&lt;&gt;"",VLOOKUP(R161,Expectations!$C$2:$F$25,3,FALSE),"")</f>
        <v>#DIV/0!</v>
      </c>
      <c r="Y161" s="39" t="e">
        <f>IF(R161&lt;&gt;"",VLOOKUP(R161,Expectations!$C$2:$F$25,4,FALSE),"")</f>
        <v>#DIV/0!</v>
      </c>
      <c r="Z161" s="5" t="str">
        <f t="shared" si="16"/>
        <v/>
      </c>
      <c r="AA161" s="5" t="str">
        <f t="shared" si="17"/>
        <v/>
      </c>
      <c r="AB161" s="5" t="str">
        <f t="shared" si="18"/>
        <v/>
      </c>
    </row>
    <row r="162" spans="1:28" x14ac:dyDescent="0.35">
      <c r="A162" s="20"/>
      <c r="B162" s="19"/>
      <c r="C162" s="19"/>
      <c r="D162" s="19"/>
      <c r="E162" s="18"/>
      <c r="F162" s="19"/>
      <c r="G162" s="19"/>
      <c r="H162" s="18"/>
      <c r="I162" s="19"/>
      <c r="J162" s="19"/>
      <c r="K162" s="19"/>
      <c r="L162" s="34" t="str">
        <f>IF(E162&lt;&gt;0,VLOOKUP(E162,'Prior Attainment'!$A$3:$B$23,2,FALSE),"")</f>
        <v/>
      </c>
      <c r="M162" s="34" t="str">
        <f>IF(F162&lt;&gt;0,VLOOKUP(F162,'Prior Attainment'!$A$3:$B$23,2,FALSE),"")</f>
        <v/>
      </c>
      <c r="N162" s="34" t="str">
        <f>IF(G162&lt;&gt;0,VLOOKUP(G162,'Prior Attainment'!$A$3:$B$23,2,FALSE),"")</f>
        <v/>
      </c>
      <c r="O162" s="35" t="e">
        <f t="shared" si="14"/>
        <v>#DIV/0!</v>
      </c>
      <c r="P162" s="35" t="e">
        <f t="shared" si="15"/>
        <v>#DIV/0!</v>
      </c>
      <c r="Q162" s="36" t="e">
        <f>IF(P162&lt;&gt;"",VLOOKUP(P162,Expectations!$A$2:$B$25,2,TRUE),"")</f>
        <v>#DIV/0!</v>
      </c>
      <c r="R162" s="37" t="e">
        <f>IF(P162&lt;&gt;"",VLOOKUP(P162,Expectations!$A$2:$C$25,3,TRUE),"")</f>
        <v>#DIV/0!</v>
      </c>
      <c r="S162" s="17" t="str">
        <f>IF(H162&gt;0,VLOOKUP(H162,Reading!$A$3:$B$61,2,FALSE),"")</f>
        <v/>
      </c>
      <c r="T162" s="38" t="str">
        <f>IF(J162&gt;0,VLOOKUP(J162,'TA scores'!$A$2:$B$16,2,FALSE),"")</f>
        <v/>
      </c>
      <c r="U162" s="16" t="str">
        <f>IF(I162&gt;0,VLOOKUP(I162,Maths!$A$3:$B$121,2,FALSE),"")</f>
        <v/>
      </c>
      <c r="V162" s="16" t="str">
        <f>IF(K162&gt;0,VLOOKUP(K162,GPS!$A$3:$B$121,2,FALSE),"")</f>
        <v/>
      </c>
      <c r="W162" s="39" t="e">
        <f>IF(R162&lt;&gt;"",VLOOKUP(R162,Expectations!$C$2:$F$25,2,FALSE),"")</f>
        <v>#DIV/0!</v>
      </c>
      <c r="X162" s="39" t="e">
        <f>IF(R162&lt;&gt;"",VLOOKUP(R162,Expectations!$C$2:$F$25,3,FALSE),"")</f>
        <v>#DIV/0!</v>
      </c>
      <c r="Y162" s="39" t="e">
        <f>IF(R162&lt;&gt;"",VLOOKUP(R162,Expectations!$C$2:$F$25,4,FALSE),"")</f>
        <v>#DIV/0!</v>
      </c>
      <c r="Z162" s="5" t="str">
        <f t="shared" si="16"/>
        <v/>
      </c>
      <c r="AA162" s="5" t="str">
        <f t="shared" si="17"/>
        <v/>
      </c>
      <c r="AB162" s="5" t="str">
        <f t="shared" si="18"/>
        <v/>
      </c>
    </row>
    <row r="163" spans="1:28" x14ac:dyDescent="0.35">
      <c r="A163" s="20"/>
      <c r="B163" s="19"/>
      <c r="C163" s="19"/>
      <c r="D163" s="19"/>
      <c r="E163" s="18"/>
      <c r="F163" s="19"/>
      <c r="G163" s="19"/>
      <c r="H163" s="18"/>
      <c r="I163" s="19"/>
      <c r="J163" s="19"/>
      <c r="K163" s="19"/>
      <c r="L163" s="34" t="str">
        <f>IF(E163&lt;&gt;0,VLOOKUP(E163,'Prior Attainment'!$A$3:$B$23,2,FALSE),"")</f>
        <v/>
      </c>
      <c r="M163" s="34" t="str">
        <f>IF(F163&lt;&gt;0,VLOOKUP(F163,'Prior Attainment'!$A$3:$B$23,2,FALSE),"")</f>
        <v/>
      </c>
      <c r="N163" s="34" t="str">
        <f>IF(G163&lt;&gt;0,VLOOKUP(G163,'Prior Attainment'!$A$3:$B$23,2,FALSE),"")</f>
        <v/>
      </c>
      <c r="O163" s="35" t="e">
        <f t="shared" si="14"/>
        <v>#DIV/0!</v>
      </c>
      <c r="P163" s="35" t="e">
        <f t="shared" si="15"/>
        <v>#DIV/0!</v>
      </c>
      <c r="Q163" s="36" t="e">
        <f>IF(P163&lt;&gt;"",VLOOKUP(P163,Expectations!$A$2:$B$25,2,TRUE),"")</f>
        <v>#DIV/0!</v>
      </c>
      <c r="R163" s="37" t="e">
        <f>IF(P163&lt;&gt;"",VLOOKUP(P163,Expectations!$A$2:$C$25,3,TRUE),"")</f>
        <v>#DIV/0!</v>
      </c>
      <c r="S163" s="17" t="str">
        <f>IF(H163&gt;0,VLOOKUP(H163,Reading!$A$3:$B$61,2,FALSE),"")</f>
        <v/>
      </c>
      <c r="T163" s="38" t="str">
        <f>IF(J163&gt;0,VLOOKUP(J163,'TA scores'!$A$2:$B$16,2,FALSE),"")</f>
        <v/>
      </c>
      <c r="U163" s="16" t="str">
        <f>IF(I163&gt;0,VLOOKUP(I163,Maths!$A$3:$B$121,2,FALSE),"")</f>
        <v/>
      </c>
      <c r="V163" s="16" t="str">
        <f>IF(K163&gt;0,VLOOKUP(K163,GPS!$A$3:$B$121,2,FALSE),"")</f>
        <v/>
      </c>
      <c r="W163" s="39" t="e">
        <f>IF(R163&lt;&gt;"",VLOOKUP(R163,Expectations!$C$2:$F$25,2,FALSE),"")</f>
        <v>#DIV/0!</v>
      </c>
      <c r="X163" s="39" t="e">
        <f>IF(R163&lt;&gt;"",VLOOKUP(R163,Expectations!$C$2:$F$25,3,FALSE),"")</f>
        <v>#DIV/0!</v>
      </c>
      <c r="Y163" s="39" t="e">
        <f>IF(R163&lt;&gt;"",VLOOKUP(R163,Expectations!$C$2:$F$25,4,FALSE),"")</f>
        <v>#DIV/0!</v>
      </c>
      <c r="Z163" s="5" t="str">
        <f t="shared" si="16"/>
        <v/>
      </c>
      <c r="AA163" s="5" t="str">
        <f t="shared" si="17"/>
        <v/>
      </c>
      <c r="AB163" s="5" t="str">
        <f t="shared" si="18"/>
        <v/>
      </c>
    </row>
    <row r="164" spans="1:28" x14ac:dyDescent="0.35">
      <c r="A164" s="20"/>
      <c r="B164" s="19"/>
      <c r="C164" s="19"/>
      <c r="D164" s="19"/>
      <c r="E164" s="18"/>
      <c r="F164" s="19"/>
      <c r="G164" s="19"/>
      <c r="H164" s="18"/>
      <c r="I164" s="19"/>
      <c r="J164" s="19"/>
      <c r="K164" s="19"/>
      <c r="L164" s="34" t="str">
        <f>IF(E164&lt;&gt;0,VLOOKUP(E164,'Prior Attainment'!$A$3:$B$23,2,FALSE),"")</f>
        <v/>
      </c>
      <c r="M164" s="34" t="str">
        <f>IF(F164&lt;&gt;0,VLOOKUP(F164,'Prior Attainment'!$A$3:$B$23,2,FALSE),"")</f>
        <v/>
      </c>
      <c r="N164" s="34" t="str">
        <f>IF(G164&lt;&gt;0,VLOOKUP(G164,'Prior Attainment'!$A$3:$B$23,2,FALSE),"")</f>
        <v/>
      </c>
      <c r="O164" s="35" t="e">
        <f t="shared" si="14"/>
        <v>#DIV/0!</v>
      </c>
      <c r="P164" s="35" t="e">
        <f t="shared" si="15"/>
        <v>#DIV/0!</v>
      </c>
      <c r="Q164" s="36" t="e">
        <f>IF(P164&lt;&gt;"",VLOOKUP(P164,Expectations!$A$2:$B$25,2,TRUE),"")</f>
        <v>#DIV/0!</v>
      </c>
      <c r="R164" s="37" t="e">
        <f>IF(P164&lt;&gt;"",VLOOKUP(P164,Expectations!$A$2:$C$25,3,TRUE),"")</f>
        <v>#DIV/0!</v>
      </c>
      <c r="S164" s="17" t="str">
        <f>IF(H164&gt;0,VLOOKUP(H164,Reading!$A$3:$B$61,2,FALSE),"")</f>
        <v/>
      </c>
      <c r="T164" s="38" t="str">
        <f>IF(J164&gt;0,VLOOKUP(J164,'TA scores'!$A$2:$B$16,2,FALSE),"")</f>
        <v/>
      </c>
      <c r="U164" s="16" t="str">
        <f>IF(I164&gt;0,VLOOKUP(I164,Maths!$A$3:$B$121,2,FALSE),"")</f>
        <v/>
      </c>
      <c r="V164" s="16" t="str">
        <f>IF(K164&gt;0,VLOOKUP(K164,GPS!$A$3:$B$121,2,FALSE),"")</f>
        <v/>
      </c>
      <c r="W164" s="39" t="e">
        <f>IF(R164&lt;&gt;"",VLOOKUP(R164,Expectations!$C$2:$F$25,2,FALSE),"")</f>
        <v>#DIV/0!</v>
      </c>
      <c r="X164" s="39" t="e">
        <f>IF(R164&lt;&gt;"",VLOOKUP(R164,Expectations!$C$2:$F$25,3,FALSE),"")</f>
        <v>#DIV/0!</v>
      </c>
      <c r="Y164" s="39" t="e">
        <f>IF(R164&lt;&gt;"",VLOOKUP(R164,Expectations!$C$2:$F$25,4,FALSE),"")</f>
        <v>#DIV/0!</v>
      </c>
      <c r="Z164" s="5" t="str">
        <f t="shared" si="16"/>
        <v/>
      </c>
      <c r="AA164" s="5" t="str">
        <f t="shared" si="17"/>
        <v/>
      </c>
      <c r="AB164" s="5" t="str">
        <f t="shared" si="18"/>
        <v/>
      </c>
    </row>
    <row r="165" spans="1:28" x14ac:dyDescent="0.35">
      <c r="A165" s="20"/>
      <c r="B165" s="19"/>
      <c r="C165" s="19"/>
      <c r="D165" s="19"/>
      <c r="E165" s="18"/>
      <c r="F165" s="19"/>
      <c r="G165" s="19"/>
      <c r="H165" s="18"/>
      <c r="I165" s="19"/>
      <c r="J165" s="19"/>
      <c r="K165" s="19"/>
      <c r="L165" s="34" t="str">
        <f>IF(E165&lt;&gt;0,VLOOKUP(E165,'Prior Attainment'!$A$3:$B$23,2,FALSE),"")</f>
        <v/>
      </c>
      <c r="M165" s="34" t="str">
        <f>IF(F165&lt;&gt;0,VLOOKUP(F165,'Prior Attainment'!$A$3:$B$23,2,FALSE),"")</f>
        <v/>
      </c>
      <c r="N165" s="34" t="str">
        <f>IF(G165&lt;&gt;0,VLOOKUP(G165,'Prior Attainment'!$A$3:$B$23,2,FALSE),"")</f>
        <v/>
      </c>
      <c r="O165" s="35" t="e">
        <f t="shared" si="14"/>
        <v>#DIV/0!</v>
      </c>
      <c r="P165" s="35" t="e">
        <f t="shared" si="15"/>
        <v>#DIV/0!</v>
      </c>
      <c r="Q165" s="36" t="e">
        <f>IF(P165&lt;&gt;"",VLOOKUP(P165,Expectations!$A$2:$B$25,2,TRUE),"")</f>
        <v>#DIV/0!</v>
      </c>
      <c r="R165" s="37" t="e">
        <f>IF(P165&lt;&gt;"",VLOOKUP(P165,Expectations!$A$2:$C$25,3,TRUE),"")</f>
        <v>#DIV/0!</v>
      </c>
      <c r="S165" s="17" t="str">
        <f>IF(H165&gt;0,VLOOKUP(H165,Reading!$A$3:$B$61,2,FALSE),"")</f>
        <v/>
      </c>
      <c r="T165" s="38" t="str">
        <f>IF(J165&gt;0,VLOOKUP(J165,'TA scores'!$A$2:$B$16,2,FALSE),"")</f>
        <v/>
      </c>
      <c r="U165" s="16" t="str">
        <f>IF(I165&gt;0,VLOOKUP(I165,Maths!$A$3:$B$121,2,FALSE),"")</f>
        <v/>
      </c>
      <c r="V165" s="16" t="str">
        <f>IF(K165&gt;0,VLOOKUP(K165,GPS!$A$3:$B$121,2,FALSE),"")</f>
        <v/>
      </c>
      <c r="W165" s="39" t="e">
        <f>IF(R165&lt;&gt;"",VLOOKUP(R165,Expectations!$C$2:$F$25,2,FALSE),"")</f>
        <v>#DIV/0!</v>
      </c>
      <c r="X165" s="39" t="e">
        <f>IF(R165&lt;&gt;"",VLOOKUP(R165,Expectations!$C$2:$F$25,3,FALSE),"")</f>
        <v>#DIV/0!</v>
      </c>
      <c r="Y165" s="39" t="e">
        <f>IF(R165&lt;&gt;"",VLOOKUP(R165,Expectations!$C$2:$F$25,4,FALSE),"")</f>
        <v>#DIV/0!</v>
      </c>
      <c r="Z165" s="5" t="str">
        <f t="shared" si="16"/>
        <v/>
      </c>
      <c r="AA165" s="5" t="str">
        <f t="shared" si="17"/>
        <v/>
      </c>
      <c r="AB165" s="5" t="str">
        <f t="shared" si="18"/>
        <v/>
      </c>
    </row>
    <row r="166" spans="1:28" x14ac:dyDescent="0.35">
      <c r="A166" s="20"/>
      <c r="B166" s="19"/>
      <c r="C166" s="19"/>
      <c r="D166" s="19"/>
      <c r="E166" s="18"/>
      <c r="F166" s="19"/>
      <c r="G166" s="19"/>
      <c r="H166" s="18"/>
      <c r="I166" s="19"/>
      <c r="J166" s="19"/>
      <c r="K166" s="19"/>
      <c r="L166" s="34" t="str">
        <f>IF(E166&lt;&gt;0,VLOOKUP(E166,'Prior Attainment'!$A$3:$B$23,2,FALSE),"")</f>
        <v/>
      </c>
      <c r="M166" s="34" t="str">
        <f>IF(F166&lt;&gt;0,VLOOKUP(F166,'Prior Attainment'!$A$3:$B$23,2,FALSE),"")</f>
        <v/>
      </c>
      <c r="N166" s="34" t="str">
        <f>IF(G166&lt;&gt;0,VLOOKUP(G166,'Prior Attainment'!$A$3:$B$23,2,FALSE),"")</f>
        <v/>
      </c>
      <c r="O166" s="35" t="e">
        <f t="shared" si="14"/>
        <v>#DIV/0!</v>
      </c>
      <c r="P166" s="35" t="e">
        <f t="shared" si="15"/>
        <v>#DIV/0!</v>
      </c>
      <c r="Q166" s="36" t="e">
        <f>IF(P166&lt;&gt;"",VLOOKUP(P166,Expectations!$A$2:$B$25,2,TRUE),"")</f>
        <v>#DIV/0!</v>
      </c>
      <c r="R166" s="37" t="e">
        <f>IF(P166&lt;&gt;"",VLOOKUP(P166,Expectations!$A$2:$C$25,3,TRUE),"")</f>
        <v>#DIV/0!</v>
      </c>
      <c r="S166" s="17" t="str">
        <f>IF(H166&gt;0,VLOOKUP(H166,Reading!$A$3:$B$61,2,FALSE),"")</f>
        <v/>
      </c>
      <c r="T166" s="38" t="str">
        <f>IF(J166&gt;0,VLOOKUP(J166,'TA scores'!$A$2:$B$16,2,FALSE),"")</f>
        <v/>
      </c>
      <c r="U166" s="16" t="str">
        <f>IF(I166&gt;0,VLOOKUP(I166,Maths!$A$3:$B$121,2,FALSE),"")</f>
        <v/>
      </c>
      <c r="V166" s="16" t="str">
        <f>IF(K166&gt;0,VLOOKUP(K166,GPS!$A$3:$B$121,2,FALSE),"")</f>
        <v/>
      </c>
      <c r="W166" s="39" t="e">
        <f>IF(R166&lt;&gt;"",VLOOKUP(R166,Expectations!$C$2:$F$25,2,FALSE),"")</f>
        <v>#DIV/0!</v>
      </c>
      <c r="X166" s="39" t="e">
        <f>IF(R166&lt;&gt;"",VLOOKUP(R166,Expectations!$C$2:$F$25,3,FALSE),"")</f>
        <v>#DIV/0!</v>
      </c>
      <c r="Y166" s="39" t="e">
        <f>IF(R166&lt;&gt;"",VLOOKUP(R166,Expectations!$C$2:$F$25,4,FALSE),"")</f>
        <v>#DIV/0!</v>
      </c>
      <c r="Z166" s="5" t="str">
        <f t="shared" si="16"/>
        <v/>
      </c>
      <c r="AA166" s="5" t="str">
        <f t="shared" si="17"/>
        <v/>
      </c>
      <c r="AB166" s="5" t="str">
        <f t="shared" si="18"/>
        <v/>
      </c>
    </row>
    <row r="167" spans="1:28" x14ac:dyDescent="0.35">
      <c r="A167" s="20"/>
      <c r="B167" s="19"/>
      <c r="C167" s="19"/>
      <c r="D167" s="19"/>
      <c r="E167" s="18"/>
      <c r="F167" s="19"/>
      <c r="G167" s="19"/>
      <c r="H167" s="18"/>
      <c r="I167" s="19"/>
      <c r="J167" s="19"/>
      <c r="K167" s="19"/>
      <c r="L167" s="34" t="str">
        <f>IF(E167&lt;&gt;0,VLOOKUP(E167,'Prior Attainment'!$A$3:$B$23,2,FALSE),"")</f>
        <v/>
      </c>
      <c r="M167" s="34" t="str">
        <f>IF(F167&lt;&gt;0,VLOOKUP(F167,'Prior Attainment'!$A$3:$B$23,2,FALSE),"")</f>
        <v/>
      </c>
      <c r="N167" s="34" t="str">
        <f>IF(G167&lt;&gt;0,VLOOKUP(G167,'Prior Attainment'!$A$3:$B$23,2,FALSE),"")</f>
        <v/>
      </c>
      <c r="O167" s="35" t="e">
        <f t="shared" si="14"/>
        <v>#DIV/0!</v>
      </c>
      <c r="P167" s="35" t="e">
        <f t="shared" si="15"/>
        <v>#DIV/0!</v>
      </c>
      <c r="Q167" s="36" t="e">
        <f>IF(P167&lt;&gt;"",VLOOKUP(P167,Expectations!$A$2:$B$25,2,TRUE),"")</f>
        <v>#DIV/0!</v>
      </c>
      <c r="R167" s="37" t="e">
        <f>IF(P167&lt;&gt;"",VLOOKUP(P167,Expectations!$A$2:$C$25,3,TRUE),"")</f>
        <v>#DIV/0!</v>
      </c>
      <c r="S167" s="17" t="str">
        <f>IF(H167&gt;0,VLOOKUP(H167,Reading!$A$3:$B$61,2,FALSE),"")</f>
        <v/>
      </c>
      <c r="T167" s="38" t="str">
        <f>IF(J167&gt;0,VLOOKUP(J167,'TA scores'!$A$2:$B$16,2,FALSE),"")</f>
        <v/>
      </c>
      <c r="U167" s="16" t="str">
        <f>IF(I167&gt;0,VLOOKUP(I167,Maths!$A$3:$B$121,2,FALSE),"")</f>
        <v/>
      </c>
      <c r="V167" s="16" t="str">
        <f>IF(K167&gt;0,VLOOKUP(K167,GPS!$A$3:$B$121,2,FALSE),"")</f>
        <v/>
      </c>
      <c r="W167" s="39" t="e">
        <f>IF(R167&lt;&gt;"",VLOOKUP(R167,Expectations!$C$2:$F$25,2,FALSE),"")</f>
        <v>#DIV/0!</v>
      </c>
      <c r="X167" s="39" t="e">
        <f>IF(R167&lt;&gt;"",VLOOKUP(R167,Expectations!$C$2:$F$25,3,FALSE),"")</f>
        <v>#DIV/0!</v>
      </c>
      <c r="Y167" s="39" t="e">
        <f>IF(R167&lt;&gt;"",VLOOKUP(R167,Expectations!$C$2:$F$25,4,FALSE),"")</f>
        <v>#DIV/0!</v>
      </c>
      <c r="Z167" s="5" t="str">
        <f t="shared" si="16"/>
        <v/>
      </c>
      <c r="AA167" s="5" t="str">
        <f t="shared" si="17"/>
        <v/>
      </c>
      <c r="AB167" s="5" t="str">
        <f t="shared" si="18"/>
        <v/>
      </c>
    </row>
    <row r="168" spans="1:28" x14ac:dyDescent="0.35">
      <c r="A168" s="20"/>
      <c r="B168" s="19"/>
      <c r="C168" s="19"/>
      <c r="D168" s="19"/>
      <c r="E168" s="18"/>
      <c r="F168" s="19"/>
      <c r="G168" s="19"/>
      <c r="H168" s="18"/>
      <c r="I168" s="19"/>
      <c r="J168" s="19"/>
      <c r="K168" s="19"/>
      <c r="L168" s="34" t="str">
        <f>IF(E168&lt;&gt;0,VLOOKUP(E168,'Prior Attainment'!$A$3:$B$23,2,FALSE),"")</f>
        <v/>
      </c>
      <c r="M168" s="34" t="str">
        <f>IF(F168&lt;&gt;0,VLOOKUP(F168,'Prior Attainment'!$A$3:$B$23,2,FALSE),"")</f>
        <v/>
      </c>
      <c r="N168" s="34" t="str">
        <f>IF(G168&lt;&gt;0,VLOOKUP(G168,'Prior Attainment'!$A$3:$B$23,2,FALSE),"")</f>
        <v/>
      </c>
      <c r="O168" s="35" t="e">
        <f t="shared" si="14"/>
        <v>#DIV/0!</v>
      </c>
      <c r="P168" s="35" t="e">
        <f t="shared" si="15"/>
        <v>#DIV/0!</v>
      </c>
      <c r="Q168" s="36" t="e">
        <f>IF(P168&lt;&gt;"",VLOOKUP(P168,Expectations!$A$2:$B$25,2,TRUE),"")</f>
        <v>#DIV/0!</v>
      </c>
      <c r="R168" s="37" t="e">
        <f>IF(P168&lt;&gt;"",VLOOKUP(P168,Expectations!$A$2:$C$25,3,TRUE),"")</f>
        <v>#DIV/0!</v>
      </c>
      <c r="S168" s="17" t="str">
        <f>IF(H168&gt;0,VLOOKUP(H168,Reading!$A$3:$B$61,2,FALSE),"")</f>
        <v/>
      </c>
      <c r="T168" s="38" t="str">
        <f>IF(J168&gt;0,VLOOKUP(J168,'TA scores'!$A$2:$B$16,2,FALSE),"")</f>
        <v/>
      </c>
      <c r="U168" s="16" t="str">
        <f>IF(I168&gt;0,VLOOKUP(I168,Maths!$A$3:$B$121,2,FALSE),"")</f>
        <v/>
      </c>
      <c r="V168" s="16" t="str">
        <f>IF(K168&gt;0,VLOOKUP(K168,GPS!$A$3:$B$121,2,FALSE),"")</f>
        <v/>
      </c>
      <c r="W168" s="39" t="e">
        <f>IF(R168&lt;&gt;"",VLOOKUP(R168,Expectations!$C$2:$F$25,2,FALSE),"")</f>
        <v>#DIV/0!</v>
      </c>
      <c r="X168" s="39" t="e">
        <f>IF(R168&lt;&gt;"",VLOOKUP(R168,Expectations!$C$2:$F$25,3,FALSE),"")</f>
        <v>#DIV/0!</v>
      </c>
      <c r="Y168" s="39" t="e">
        <f>IF(R168&lt;&gt;"",VLOOKUP(R168,Expectations!$C$2:$F$25,4,FALSE),"")</f>
        <v>#DIV/0!</v>
      </c>
      <c r="Z168" s="5" t="str">
        <f t="shared" si="16"/>
        <v/>
      </c>
      <c r="AA168" s="5" t="str">
        <f t="shared" si="17"/>
        <v/>
      </c>
      <c r="AB168" s="5" t="str">
        <f t="shared" si="18"/>
        <v/>
      </c>
    </row>
    <row r="169" spans="1:28" x14ac:dyDescent="0.35">
      <c r="A169" s="20"/>
      <c r="B169" s="19"/>
      <c r="C169" s="19"/>
      <c r="D169" s="19"/>
      <c r="E169" s="18"/>
      <c r="F169" s="19"/>
      <c r="G169" s="19"/>
      <c r="H169" s="18"/>
      <c r="I169" s="19"/>
      <c r="J169" s="19"/>
      <c r="K169" s="19"/>
      <c r="L169" s="34" t="str">
        <f>IF(E169&lt;&gt;0,VLOOKUP(E169,'Prior Attainment'!$A$3:$B$23,2,FALSE),"")</f>
        <v/>
      </c>
      <c r="M169" s="34" t="str">
        <f>IF(F169&lt;&gt;0,VLOOKUP(F169,'Prior Attainment'!$A$3:$B$23,2,FALSE),"")</f>
        <v/>
      </c>
      <c r="N169" s="34" t="str">
        <f>IF(G169&lt;&gt;0,VLOOKUP(G169,'Prior Attainment'!$A$3:$B$23,2,FALSE),"")</f>
        <v/>
      </c>
      <c r="O169" s="35" t="e">
        <f t="shared" si="14"/>
        <v>#DIV/0!</v>
      </c>
      <c r="P169" s="35" t="e">
        <f t="shared" si="15"/>
        <v>#DIV/0!</v>
      </c>
      <c r="Q169" s="36" t="e">
        <f>IF(P169&lt;&gt;"",VLOOKUP(P169,Expectations!$A$2:$B$25,2,TRUE),"")</f>
        <v>#DIV/0!</v>
      </c>
      <c r="R169" s="37" t="e">
        <f>IF(P169&lt;&gt;"",VLOOKUP(P169,Expectations!$A$2:$C$25,3,TRUE),"")</f>
        <v>#DIV/0!</v>
      </c>
      <c r="S169" s="17" t="str">
        <f>IF(H169&gt;0,VLOOKUP(H169,Reading!$A$3:$B$61,2,FALSE),"")</f>
        <v/>
      </c>
      <c r="T169" s="38" t="str">
        <f>IF(J169&gt;0,VLOOKUP(J169,'TA scores'!$A$2:$B$16,2,FALSE),"")</f>
        <v/>
      </c>
      <c r="U169" s="16" t="str">
        <f>IF(I169&gt;0,VLOOKUP(I169,Maths!$A$3:$B$121,2,FALSE),"")</f>
        <v/>
      </c>
      <c r="V169" s="16" t="str">
        <f>IF(K169&gt;0,VLOOKUP(K169,GPS!$A$3:$B$121,2,FALSE),"")</f>
        <v/>
      </c>
      <c r="W169" s="39" t="e">
        <f>IF(R169&lt;&gt;"",VLOOKUP(R169,Expectations!$C$2:$F$25,2,FALSE),"")</f>
        <v>#DIV/0!</v>
      </c>
      <c r="X169" s="39" t="e">
        <f>IF(R169&lt;&gt;"",VLOOKUP(R169,Expectations!$C$2:$F$25,3,FALSE),"")</f>
        <v>#DIV/0!</v>
      </c>
      <c r="Y169" s="39" t="e">
        <f>IF(R169&lt;&gt;"",VLOOKUP(R169,Expectations!$C$2:$F$25,4,FALSE),"")</f>
        <v>#DIV/0!</v>
      </c>
      <c r="Z169" s="5" t="str">
        <f t="shared" si="16"/>
        <v/>
      </c>
      <c r="AA169" s="5" t="str">
        <f t="shared" si="17"/>
        <v/>
      </c>
      <c r="AB169" s="5" t="str">
        <f t="shared" si="18"/>
        <v/>
      </c>
    </row>
    <row r="170" spans="1:28" x14ac:dyDescent="0.35">
      <c r="A170" s="20"/>
      <c r="B170" s="19"/>
      <c r="C170" s="19"/>
      <c r="D170" s="19"/>
      <c r="E170" s="18"/>
      <c r="F170" s="19"/>
      <c r="G170" s="19"/>
      <c r="H170" s="18"/>
      <c r="I170" s="19"/>
      <c r="J170" s="19"/>
      <c r="K170" s="19"/>
      <c r="L170" s="34" t="str">
        <f>IF(E170&lt;&gt;0,VLOOKUP(E170,'Prior Attainment'!$A$3:$B$23,2,FALSE),"")</f>
        <v/>
      </c>
      <c r="M170" s="34" t="str">
        <f>IF(F170&lt;&gt;0,VLOOKUP(F170,'Prior Attainment'!$A$3:$B$23,2,FALSE),"")</f>
        <v/>
      </c>
      <c r="N170" s="34" t="str">
        <f>IF(G170&lt;&gt;0,VLOOKUP(G170,'Prior Attainment'!$A$3:$B$23,2,FALSE),"")</f>
        <v/>
      </c>
      <c r="O170" s="35" t="e">
        <f t="shared" si="14"/>
        <v>#DIV/0!</v>
      </c>
      <c r="P170" s="35" t="e">
        <f t="shared" si="15"/>
        <v>#DIV/0!</v>
      </c>
      <c r="Q170" s="36" t="e">
        <f>IF(P170&lt;&gt;"",VLOOKUP(P170,Expectations!$A$2:$B$25,2,TRUE),"")</f>
        <v>#DIV/0!</v>
      </c>
      <c r="R170" s="37" t="e">
        <f>IF(P170&lt;&gt;"",VLOOKUP(P170,Expectations!$A$2:$C$25,3,TRUE),"")</f>
        <v>#DIV/0!</v>
      </c>
      <c r="S170" s="17" t="str">
        <f>IF(H170&gt;0,VLOOKUP(H170,Reading!$A$3:$B$61,2,FALSE),"")</f>
        <v/>
      </c>
      <c r="T170" s="38" t="str">
        <f>IF(J170&gt;0,VLOOKUP(J170,'TA scores'!$A$2:$B$16,2,FALSE),"")</f>
        <v/>
      </c>
      <c r="U170" s="16" t="str">
        <f>IF(I170&gt;0,VLOOKUP(I170,Maths!$A$3:$B$121,2,FALSE),"")</f>
        <v/>
      </c>
      <c r="V170" s="16" t="str">
        <f>IF(K170&gt;0,VLOOKUP(K170,GPS!$A$3:$B$121,2,FALSE),"")</f>
        <v/>
      </c>
      <c r="W170" s="39" t="e">
        <f>IF(R170&lt;&gt;"",VLOOKUP(R170,Expectations!$C$2:$F$25,2,FALSE),"")</f>
        <v>#DIV/0!</v>
      </c>
      <c r="X170" s="39" t="e">
        <f>IF(R170&lt;&gt;"",VLOOKUP(R170,Expectations!$C$2:$F$25,3,FALSE),"")</f>
        <v>#DIV/0!</v>
      </c>
      <c r="Y170" s="39" t="e">
        <f>IF(R170&lt;&gt;"",VLOOKUP(R170,Expectations!$C$2:$F$25,4,FALSE),"")</f>
        <v>#DIV/0!</v>
      </c>
      <c r="Z170" s="5" t="str">
        <f t="shared" si="16"/>
        <v/>
      </c>
      <c r="AA170" s="5" t="str">
        <f t="shared" si="17"/>
        <v/>
      </c>
      <c r="AB170" s="5" t="str">
        <f t="shared" si="18"/>
        <v/>
      </c>
    </row>
    <row r="171" spans="1:28" x14ac:dyDescent="0.35">
      <c r="A171" s="20"/>
      <c r="B171" s="19"/>
      <c r="C171" s="19"/>
      <c r="D171" s="19"/>
      <c r="E171" s="18"/>
      <c r="F171" s="19"/>
      <c r="G171" s="19"/>
      <c r="H171" s="18"/>
      <c r="I171" s="19"/>
      <c r="J171" s="19"/>
      <c r="K171" s="19"/>
      <c r="L171" s="34" t="str">
        <f>IF(E171&lt;&gt;0,VLOOKUP(E171,'Prior Attainment'!$A$3:$B$23,2,FALSE),"")</f>
        <v/>
      </c>
      <c r="M171" s="34" t="str">
        <f>IF(F171&lt;&gt;0,VLOOKUP(F171,'Prior Attainment'!$A$3:$B$23,2,FALSE),"")</f>
        <v/>
      </c>
      <c r="N171" s="34" t="str">
        <f>IF(G171&lt;&gt;0,VLOOKUP(G171,'Prior Attainment'!$A$3:$B$23,2,FALSE),"")</f>
        <v/>
      </c>
      <c r="O171" s="35" t="e">
        <f t="shared" si="14"/>
        <v>#DIV/0!</v>
      </c>
      <c r="P171" s="35" t="e">
        <f t="shared" si="15"/>
        <v>#DIV/0!</v>
      </c>
      <c r="Q171" s="36" t="e">
        <f>IF(P171&lt;&gt;"",VLOOKUP(P171,Expectations!$A$2:$B$25,2,TRUE),"")</f>
        <v>#DIV/0!</v>
      </c>
      <c r="R171" s="37" t="e">
        <f>IF(P171&lt;&gt;"",VLOOKUP(P171,Expectations!$A$2:$C$25,3,TRUE),"")</f>
        <v>#DIV/0!</v>
      </c>
      <c r="S171" s="17" t="str">
        <f>IF(H171&gt;0,VLOOKUP(H171,Reading!$A$3:$B$61,2,FALSE),"")</f>
        <v/>
      </c>
      <c r="T171" s="38" t="str">
        <f>IF(J171&gt;0,VLOOKUP(J171,'TA scores'!$A$2:$B$16,2,FALSE),"")</f>
        <v/>
      </c>
      <c r="U171" s="16" t="str">
        <f>IF(I171&gt;0,VLOOKUP(I171,Maths!$A$3:$B$121,2,FALSE),"")</f>
        <v/>
      </c>
      <c r="V171" s="16" t="str">
        <f>IF(K171&gt;0,VLOOKUP(K171,GPS!$A$3:$B$121,2,FALSE),"")</f>
        <v/>
      </c>
      <c r="W171" s="39" t="e">
        <f>IF(R171&lt;&gt;"",VLOOKUP(R171,Expectations!$C$2:$F$25,2,FALSE),"")</f>
        <v>#DIV/0!</v>
      </c>
      <c r="X171" s="39" t="e">
        <f>IF(R171&lt;&gt;"",VLOOKUP(R171,Expectations!$C$2:$F$25,3,FALSE),"")</f>
        <v>#DIV/0!</v>
      </c>
      <c r="Y171" s="39" t="e">
        <f>IF(R171&lt;&gt;"",VLOOKUP(R171,Expectations!$C$2:$F$25,4,FALSE),"")</f>
        <v>#DIV/0!</v>
      </c>
      <c r="Z171" s="5" t="str">
        <f t="shared" si="16"/>
        <v/>
      </c>
      <c r="AA171" s="5" t="str">
        <f t="shared" si="17"/>
        <v/>
      </c>
      <c r="AB171" s="5" t="str">
        <f t="shared" si="18"/>
        <v/>
      </c>
    </row>
    <row r="172" spans="1:28" x14ac:dyDescent="0.35">
      <c r="A172" s="20"/>
      <c r="B172" s="19"/>
      <c r="C172" s="19"/>
      <c r="D172" s="19"/>
      <c r="E172" s="18"/>
      <c r="F172" s="19"/>
      <c r="G172" s="19"/>
      <c r="H172" s="18"/>
      <c r="I172" s="19"/>
      <c r="J172" s="19"/>
      <c r="K172" s="19"/>
      <c r="L172" s="34" t="str">
        <f>IF(E172&lt;&gt;0,VLOOKUP(E172,'Prior Attainment'!$A$3:$B$23,2,FALSE),"")</f>
        <v/>
      </c>
      <c r="M172" s="34" t="str">
        <f>IF(F172&lt;&gt;0,VLOOKUP(F172,'Prior Attainment'!$A$3:$B$23,2,FALSE),"")</f>
        <v/>
      </c>
      <c r="N172" s="34" t="str">
        <f>IF(G172&lt;&gt;0,VLOOKUP(G172,'Prior Attainment'!$A$3:$B$23,2,FALSE),"")</f>
        <v/>
      </c>
      <c r="O172" s="35" t="e">
        <f t="shared" si="14"/>
        <v>#DIV/0!</v>
      </c>
      <c r="P172" s="35" t="e">
        <f t="shared" si="15"/>
        <v>#DIV/0!</v>
      </c>
      <c r="Q172" s="36" t="e">
        <f>IF(P172&lt;&gt;"",VLOOKUP(P172,Expectations!$A$2:$B$25,2,TRUE),"")</f>
        <v>#DIV/0!</v>
      </c>
      <c r="R172" s="37" t="e">
        <f>IF(P172&lt;&gt;"",VLOOKUP(P172,Expectations!$A$2:$C$25,3,TRUE),"")</f>
        <v>#DIV/0!</v>
      </c>
      <c r="S172" s="17" t="str">
        <f>IF(H172&gt;0,VLOOKUP(H172,Reading!$A$3:$B$61,2,FALSE),"")</f>
        <v/>
      </c>
      <c r="T172" s="38" t="str">
        <f>IF(J172&gt;0,VLOOKUP(J172,'TA scores'!$A$2:$B$16,2,FALSE),"")</f>
        <v/>
      </c>
      <c r="U172" s="16" t="str">
        <f>IF(I172&gt;0,VLOOKUP(I172,Maths!$A$3:$B$121,2,FALSE),"")</f>
        <v/>
      </c>
      <c r="V172" s="16" t="str">
        <f>IF(K172&gt;0,VLOOKUP(K172,GPS!$A$3:$B$121,2,FALSE),"")</f>
        <v/>
      </c>
      <c r="W172" s="39" t="e">
        <f>IF(R172&lt;&gt;"",VLOOKUP(R172,Expectations!$C$2:$F$25,2,FALSE),"")</f>
        <v>#DIV/0!</v>
      </c>
      <c r="X172" s="39" t="e">
        <f>IF(R172&lt;&gt;"",VLOOKUP(R172,Expectations!$C$2:$F$25,3,FALSE),"")</f>
        <v>#DIV/0!</v>
      </c>
      <c r="Y172" s="39" t="e">
        <f>IF(R172&lt;&gt;"",VLOOKUP(R172,Expectations!$C$2:$F$25,4,FALSE),"")</f>
        <v>#DIV/0!</v>
      </c>
      <c r="Z172" s="5" t="str">
        <f t="shared" si="16"/>
        <v/>
      </c>
      <c r="AA172" s="5" t="str">
        <f t="shared" si="17"/>
        <v/>
      </c>
      <c r="AB172" s="5" t="str">
        <f t="shared" si="18"/>
        <v/>
      </c>
    </row>
    <row r="173" spans="1:28" x14ac:dyDescent="0.35">
      <c r="A173" s="20"/>
      <c r="B173" s="19"/>
      <c r="C173" s="19"/>
      <c r="D173" s="19"/>
      <c r="E173" s="18"/>
      <c r="F173" s="19"/>
      <c r="G173" s="19"/>
      <c r="H173" s="18"/>
      <c r="I173" s="19"/>
      <c r="J173" s="19"/>
      <c r="K173" s="19"/>
      <c r="L173" s="34" t="str">
        <f>IF(E173&lt;&gt;0,VLOOKUP(E173,'Prior Attainment'!$A$3:$B$23,2,FALSE),"")</f>
        <v/>
      </c>
      <c r="M173" s="34" t="str">
        <f>IF(F173&lt;&gt;0,VLOOKUP(F173,'Prior Attainment'!$A$3:$B$23,2,FALSE),"")</f>
        <v/>
      </c>
      <c r="N173" s="34" t="str">
        <f>IF(G173&lt;&gt;0,VLOOKUP(G173,'Prior Attainment'!$A$3:$B$23,2,FALSE),"")</f>
        <v/>
      </c>
      <c r="O173" s="35" t="e">
        <f t="shared" si="14"/>
        <v>#DIV/0!</v>
      </c>
      <c r="P173" s="35" t="e">
        <f t="shared" si="15"/>
        <v>#DIV/0!</v>
      </c>
      <c r="Q173" s="36" t="e">
        <f>IF(P173&lt;&gt;"",VLOOKUP(P173,Expectations!$A$2:$B$25,2,TRUE),"")</f>
        <v>#DIV/0!</v>
      </c>
      <c r="R173" s="37" t="e">
        <f>IF(P173&lt;&gt;"",VLOOKUP(P173,Expectations!$A$2:$C$25,3,TRUE),"")</f>
        <v>#DIV/0!</v>
      </c>
      <c r="S173" s="17" t="str">
        <f>IF(H173&gt;0,VLOOKUP(H173,Reading!$A$3:$B$61,2,FALSE),"")</f>
        <v/>
      </c>
      <c r="T173" s="38" t="str">
        <f>IF(J173&gt;0,VLOOKUP(J173,'TA scores'!$A$2:$B$16,2,FALSE),"")</f>
        <v/>
      </c>
      <c r="U173" s="16" t="str">
        <f>IF(I173&gt;0,VLOOKUP(I173,Maths!$A$3:$B$121,2,FALSE),"")</f>
        <v/>
      </c>
      <c r="V173" s="16" t="str">
        <f>IF(K173&gt;0,VLOOKUP(K173,GPS!$A$3:$B$121,2,FALSE),"")</f>
        <v/>
      </c>
      <c r="W173" s="39" t="e">
        <f>IF(R173&lt;&gt;"",VLOOKUP(R173,Expectations!$C$2:$F$25,2,FALSE),"")</f>
        <v>#DIV/0!</v>
      </c>
      <c r="X173" s="39" t="e">
        <f>IF(R173&lt;&gt;"",VLOOKUP(R173,Expectations!$C$2:$F$25,3,FALSE),"")</f>
        <v>#DIV/0!</v>
      </c>
      <c r="Y173" s="39" t="e">
        <f>IF(R173&lt;&gt;"",VLOOKUP(R173,Expectations!$C$2:$F$25,4,FALSE),"")</f>
        <v>#DIV/0!</v>
      </c>
      <c r="Z173" s="5" t="str">
        <f t="shared" si="16"/>
        <v/>
      </c>
      <c r="AA173" s="5" t="str">
        <f t="shared" si="17"/>
        <v/>
      </c>
      <c r="AB173" s="5" t="str">
        <f t="shared" si="18"/>
        <v/>
      </c>
    </row>
    <row r="174" spans="1:28" x14ac:dyDescent="0.35">
      <c r="A174" s="20"/>
      <c r="B174" s="19"/>
      <c r="C174" s="19"/>
      <c r="D174" s="19"/>
      <c r="E174" s="18"/>
      <c r="F174" s="19"/>
      <c r="G174" s="19"/>
      <c r="H174" s="18"/>
      <c r="I174" s="19"/>
      <c r="J174" s="19"/>
      <c r="K174" s="19"/>
      <c r="L174" s="34" t="str">
        <f>IF(E174&lt;&gt;0,VLOOKUP(E174,'Prior Attainment'!$A$3:$B$23,2,FALSE),"")</f>
        <v/>
      </c>
      <c r="M174" s="34" t="str">
        <f>IF(F174&lt;&gt;0,VLOOKUP(F174,'Prior Attainment'!$A$3:$B$23,2,FALSE),"")</f>
        <v/>
      </c>
      <c r="N174" s="34" t="str">
        <f>IF(G174&lt;&gt;0,VLOOKUP(G174,'Prior Attainment'!$A$3:$B$23,2,FALSE),"")</f>
        <v/>
      </c>
      <c r="O174" s="35" t="e">
        <f t="shared" si="14"/>
        <v>#DIV/0!</v>
      </c>
      <c r="P174" s="35" t="e">
        <f t="shared" si="15"/>
        <v>#DIV/0!</v>
      </c>
      <c r="Q174" s="36" t="e">
        <f>IF(P174&lt;&gt;"",VLOOKUP(P174,Expectations!$A$2:$B$25,2,TRUE),"")</f>
        <v>#DIV/0!</v>
      </c>
      <c r="R174" s="37" t="e">
        <f>IF(P174&lt;&gt;"",VLOOKUP(P174,Expectations!$A$2:$C$25,3,TRUE),"")</f>
        <v>#DIV/0!</v>
      </c>
      <c r="S174" s="17" t="str">
        <f>IF(H174&gt;0,VLOOKUP(H174,Reading!$A$3:$B$61,2,FALSE),"")</f>
        <v/>
      </c>
      <c r="T174" s="38" t="str">
        <f>IF(J174&gt;0,VLOOKUP(J174,'TA scores'!$A$2:$B$16,2,FALSE),"")</f>
        <v/>
      </c>
      <c r="U174" s="16" t="str">
        <f>IF(I174&gt;0,VLOOKUP(I174,Maths!$A$3:$B$121,2,FALSE),"")</f>
        <v/>
      </c>
      <c r="V174" s="16" t="str">
        <f>IF(K174&gt;0,VLOOKUP(K174,GPS!$A$3:$B$121,2,FALSE),"")</f>
        <v/>
      </c>
      <c r="W174" s="39" t="e">
        <f>IF(R174&lt;&gt;"",VLOOKUP(R174,Expectations!$C$2:$F$25,2,FALSE),"")</f>
        <v>#DIV/0!</v>
      </c>
      <c r="X174" s="39" t="e">
        <f>IF(R174&lt;&gt;"",VLOOKUP(R174,Expectations!$C$2:$F$25,3,FALSE),"")</f>
        <v>#DIV/0!</v>
      </c>
      <c r="Y174" s="39" t="e">
        <f>IF(R174&lt;&gt;"",VLOOKUP(R174,Expectations!$C$2:$F$25,4,FALSE),"")</f>
        <v>#DIV/0!</v>
      </c>
      <c r="Z174" s="5" t="str">
        <f t="shared" si="16"/>
        <v/>
      </c>
      <c r="AA174" s="5" t="str">
        <f t="shared" si="17"/>
        <v/>
      </c>
      <c r="AB174" s="5" t="str">
        <f t="shared" si="18"/>
        <v/>
      </c>
    </row>
    <row r="175" spans="1:28" x14ac:dyDescent="0.35">
      <c r="A175" s="20"/>
      <c r="B175" s="19"/>
      <c r="C175" s="19"/>
      <c r="D175" s="19"/>
      <c r="E175" s="18"/>
      <c r="F175" s="19"/>
      <c r="G175" s="19"/>
      <c r="H175" s="18"/>
      <c r="I175" s="19"/>
      <c r="J175" s="19"/>
      <c r="K175" s="19"/>
      <c r="L175" s="34" t="str">
        <f>IF(E175&lt;&gt;0,VLOOKUP(E175,'Prior Attainment'!$A$3:$B$23,2,FALSE),"")</f>
        <v/>
      </c>
      <c r="M175" s="34" t="str">
        <f>IF(F175&lt;&gt;0,VLOOKUP(F175,'Prior Attainment'!$A$3:$B$23,2,FALSE),"")</f>
        <v/>
      </c>
      <c r="N175" s="34" t="str">
        <f>IF(G175&lt;&gt;0,VLOOKUP(G175,'Prior Attainment'!$A$3:$B$23,2,FALSE),"")</f>
        <v/>
      </c>
      <c r="O175" s="35" t="e">
        <f t="shared" si="14"/>
        <v>#DIV/0!</v>
      </c>
      <c r="P175" s="35" t="e">
        <f t="shared" si="15"/>
        <v>#DIV/0!</v>
      </c>
      <c r="Q175" s="36" t="e">
        <f>IF(P175&lt;&gt;"",VLOOKUP(P175,Expectations!$A$2:$B$25,2,TRUE),"")</f>
        <v>#DIV/0!</v>
      </c>
      <c r="R175" s="37" t="e">
        <f>IF(P175&lt;&gt;"",VLOOKUP(P175,Expectations!$A$2:$C$25,3,TRUE),"")</f>
        <v>#DIV/0!</v>
      </c>
      <c r="S175" s="17" t="str">
        <f>IF(H175&gt;0,VLOOKUP(H175,Reading!$A$3:$B$61,2,FALSE),"")</f>
        <v/>
      </c>
      <c r="T175" s="38" t="str">
        <f>IF(J175&gt;0,VLOOKUP(J175,'TA scores'!$A$2:$B$16,2,FALSE),"")</f>
        <v/>
      </c>
      <c r="U175" s="16" t="str">
        <f>IF(I175&gt;0,VLOOKUP(I175,Maths!$A$3:$B$121,2,FALSE),"")</f>
        <v/>
      </c>
      <c r="V175" s="16" t="str">
        <f>IF(K175&gt;0,VLOOKUP(K175,GPS!$A$3:$B$121,2,FALSE),"")</f>
        <v/>
      </c>
      <c r="W175" s="39" t="e">
        <f>IF(R175&lt;&gt;"",VLOOKUP(R175,Expectations!$C$2:$F$25,2,FALSE),"")</f>
        <v>#DIV/0!</v>
      </c>
      <c r="X175" s="39" t="e">
        <f>IF(R175&lt;&gt;"",VLOOKUP(R175,Expectations!$C$2:$F$25,3,FALSE),"")</f>
        <v>#DIV/0!</v>
      </c>
      <c r="Y175" s="39" t="e">
        <f>IF(R175&lt;&gt;"",VLOOKUP(R175,Expectations!$C$2:$F$25,4,FALSE),"")</f>
        <v>#DIV/0!</v>
      </c>
      <c r="Z175" s="5" t="str">
        <f t="shared" si="16"/>
        <v/>
      </c>
      <c r="AA175" s="5" t="str">
        <f t="shared" si="17"/>
        <v/>
      </c>
      <c r="AB175" s="5" t="str">
        <f t="shared" si="18"/>
        <v/>
      </c>
    </row>
    <row r="176" spans="1:28" x14ac:dyDescent="0.35">
      <c r="A176" s="20"/>
      <c r="B176" s="19"/>
      <c r="C176" s="19"/>
      <c r="D176" s="19"/>
      <c r="E176" s="18"/>
      <c r="F176" s="19"/>
      <c r="G176" s="19"/>
      <c r="H176" s="18"/>
      <c r="I176" s="19"/>
      <c r="J176" s="19"/>
      <c r="K176" s="19"/>
      <c r="L176" s="34" t="str">
        <f>IF(E176&lt;&gt;0,VLOOKUP(E176,'Prior Attainment'!$A$3:$B$23,2,FALSE),"")</f>
        <v/>
      </c>
      <c r="M176" s="34" t="str">
        <f>IF(F176&lt;&gt;0,VLOOKUP(F176,'Prior Attainment'!$A$3:$B$23,2,FALSE),"")</f>
        <v/>
      </c>
      <c r="N176" s="34" t="str">
        <f>IF(G176&lt;&gt;0,VLOOKUP(G176,'Prior Attainment'!$A$3:$B$23,2,FALSE),"")</f>
        <v/>
      </c>
      <c r="O176" s="35" t="e">
        <f t="shared" si="14"/>
        <v>#DIV/0!</v>
      </c>
      <c r="P176" s="35" t="e">
        <f t="shared" si="15"/>
        <v>#DIV/0!</v>
      </c>
      <c r="Q176" s="36" t="e">
        <f>IF(P176&lt;&gt;"",VLOOKUP(P176,Expectations!$A$2:$B$25,2,TRUE),"")</f>
        <v>#DIV/0!</v>
      </c>
      <c r="R176" s="37" t="e">
        <f>IF(P176&lt;&gt;"",VLOOKUP(P176,Expectations!$A$2:$C$25,3,TRUE),"")</f>
        <v>#DIV/0!</v>
      </c>
      <c r="S176" s="17" t="str">
        <f>IF(H176&gt;0,VLOOKUP(H176,Reading!$A$3:$B$61,2,FALSE),"")</f>
        <v/>
      </c>
      <c r="T176" s="38" t="str">
        <f>IF(J176&gt;0,VLOOKUP(J176,'TA scores'!$A$2:$B$16,2,FALSE),"")</f>
        <v/>
      </c>
      <c r="U176" s="16" t="str">
        <f>IF(I176&gt;0,VLOOKUP(I176,Maths!$A$3:$B$121,2,FALSE),"")</f>
        <v/>
      </c>
      <c r="V176" s="16" t="str">
        <f>IF(K176&gt;0,VLOOKUP(K176,GPS!$A$3:$B$121,2,FALSE),"")</f>
        <v/>
      </c>
      <c r="W176" s="39" t="e">
        <f>IF(R176&lt;&gt;"",VLOOKUP(R176,Expectations!$C$2:$F$25,2,FALSE),"")</f>
        <v>#DIV/0!</v>
      </c>
      <c r="X176" s="39" t="e">
        <f>IF(R176&lt;&gt;"",VLOOKUP(R176,Expectations!$C$2:$F$25,3,FALSE),"")</f>
        <v>#DIV/0!</v>
      </c>
      <c r="Y176" s="39" t="e">
        <f>IF(R176&lt;&gt;"",VLOOKUP(R176,Expectations!$C$2:$F$25,4,FALSE),"")</f>
        <v>#DIV/0!</v>
      </c>
      <c r="Z176" s="5" t="str">
        <f t="shared" si="16"/>
        <v/>
      </c>
      <c r="AA176" s="5" t="str">
        <f t="shared" si="17"/>
        <v/>
      </c>
      <c r="AB176" s="5" t="str">
        <f t="shared" si="18"/>
        <v/>
      </c>
    </row>
    <row r="177" spans="1:28" x14ac:dyDescent="0.35">
      <c r="A177" s="20"/>
      <c r="B177" s="19"/>
      <c r="C177" s="19"/>
      <c r="D177" s="19"/>
      <c r="E177" s="18"/>
      <c r="F177" s="19"/>
      <c r="G177" s="19"/>
      <c r="H177" s="18"/>
      <c r="I177" s="19"/>
      <c r="J177" s="19"/>
      <c r="K177" s="19"/>
      <c r="L177" s="34" t="str">
        <f>IF(E177&lt;&gt;0,VLOOKUP(E177,'Prior Attainment'!$A$3:$B$23,2,FALSE),"")</f>
        <v/>
      </c>
      <c r="M177" s="34" t="str">
        <f>IF(F177&lt;&gt;0,VLOOKUP(F177,'Prior Attainment'!$A$3:$B$23,2,FALSE),"")</f>
        <v/>
      </c>
      <c r="N177" s="34" t="str">
        <f>IF(G177&lt;&gt;0,VLOOKUP(G177,'Prior Attainment'!$A$3:$B$23,2,FALSE),"")</f>
        <v/>
      </c>
      <c r="O177" s="35" t="e">
        <f t="shared" si="14"/>
        <v>#DIV/0!</v>
      </c>
      <c r="P177" s="35" t="e">
        <f t="shared" si="15"/>
        <v>#DIV/0!</v>
      </c>
      <c r="Q177" s="36" t="e">
        <f>IF(P177&lt;&gt;"",VLOOKUP(P177,Expectations!$A$2:$B$25,2,TRUE),"")</f>
        <v>#DIV/0!</v>
      </c>
      <c r="R177" s="37" t="e">
        <f>IF(P177&lt;&gt;"",VLOOKUP(P177,Expectations!$A$2:$C$25,3,TRUE),"")</f>
        <v>#DIV/0!</v>
      </c>
      <c r="S177" s="17" t="str">
        <f>IF(H177&gt;0,VLOOKUP(H177,Reading!$A$3:$B$61,2,FALSE),"")</f>
        <v/>
      </c>
      <c r="T177" s="38" t="str">
        <f>IF(J177&gt;0,VLOOKUP(J177,'TA scores'!$A$2:$B$16,2,FALSE),"")</f>
        <v/>
      </c>
      <c r="U177" s="16" t="str">
        <f>IF(I177&gt;0,VLOOKUP(I177,Maths!$A$3:$B$121,2,FALSE),"")</f>
        <v/>
      </c>
      <c r="V177" s="16" t="str">
        <f>IF(K177&gt;0,VLOOKUP(K177,GPS!$A$3:$B$121,2,FALSE),"")</f>
        <v/>
      </c>
      <c r="W177" s="39" t="e">
        <f>IF(R177&lt;&gt;"",VLOOKUP(R177,Expectations!$C$2:$F$25,2,FALSE),"")</f>
        <v>#DIV/0!</v>
      </c>
      <c r="X177" s="39" t="e">
        <f>IF(R177&lt;&gt;"",VLOOKUP(R177,Expectations!$C$2:$F$25,3,FALSE),"")</f>
        <v>#DIV/0!</v>
      </c>
      <c r="Y177" s="39" t="e">
        <f>IF(R177&lt;&gt;"",VLOOKUP(R177,Expectations!$C$2:$F$25,4,FALSE),"")</f>
        <v>#DIV/0!</v>
      </c>
      <c r="Z177" s="5" t="str">
        <f t="shared" si="16"/>
        <v/>
      </c>
      <c r="AA177" s="5" t="str">
        <f t="shared" si="17"/>
        <v/>
      </c>
      <c r="AB177" s="5" t="str">
        <f t="shared" si="18"/>
        <v/>
      </c>
    </row>
    <row r="178" spans="1:28" x14ac:dyDescent="0.35">
      <c r="A178" s="20"/>
      <c r="B178" s="19"/>
      <c r="C178" s="19"/>
      <c r="D178" s="19"/>
      <c r="E178" s="18"/>
      <c r="F178" s="19"/>
      <c r="G178" s="19"/>
      <c r="H178" s="18"/>
      <c r="I178" s="19"/>
      <c r="J178" s="19"/>
      <c r="K178" s="19"/>
      <c r="L178" s="34" t="str">
        <f>IF(E178&lt;&gt;0,VLOOKUP(E178,'Prior Attainment'!$A$3:$B$23,2,FALSE),"")</f>
        <v/>
      </c>
      <c r="M178" s="34" t="str">
        <f>IF(F178&lt;&gt;0,VLOOKUP(F178,'Prior Attainment'!$A$3:$B$23,2,FALSE),"")</f>
        <v/>
      </c>
      <c r="N178" s="34" t="str">
        <f>IF(G178&lt;&gt;0,VLOOKUP(G178,'Prior Attainment'!$A$3:$B$23,2,FALSE),"")</f>
        <v/>
      </c>
      <c r="O178" s="35" t="e">
        <f t="shared" si="14"/>
        <v>#DIV/0!</v>
      </c>
      <c r="P178" s="35" t="e">
        <f t="shared" si="15"/>
        <v>#DIV/0!</v>
      </c>
      <c r="Q178" s="36" t="e">
        <f>IF(P178&lt;&gt;"",VLOOKUP(P178,Expectations!$A$2:$B$25,2,TRUE),"")</f>
        <v>#DIV/0!</v>
      </c>
      <c r="R178" s="37" t="e">
        <f>IF(P178&lt;&gt;"",VLOOKUP(P178,Expectations!$A$2:$C$25,3,TRUE),"")</f>
        <v>#DIV/0!</v>
      </c>
      <c r="S178" s="17" t="str">
        <f>IF(H178&gt;0,VLOOKUP(H178,Reading!$A$3:$B$61,2,FALSE),"")</f>
        <v/>
      </c>
      <c r="T178" s="38" t="str">
        <f>IF(J178&gt;0,VLOOKUP(J178,'TA scores'!$A$2:$B$16,2,FALSE),"")</f>
        <v/>
      </c>
      <c r="U178" s="16" t="str">
        <f>IF(I178&gt;0,VLOOKUP(I178,Maths!$A$3:$B$121,2,FALSE),"")</f>
        <v/>
      </c>
      <c r="V178" s="16" t="str">
        <f>IF(K178&gt;0,VLOOKUP(K178,GPS!$A$3:$B$121,2,FALSE),"")</f>
        <v/>
      </c>
      <c r="W178" s="39" t="e">
        <f>IF(R178&lt;&gt;"",VLOOKUP(R178,Expectations!$C$2:$F$25,2,FALSE),"")</f>
        <v>#DIV/0!</v>
      </c>
      <c r="X178" s="39" t="e">
        <f>IF(R178&lt;&gt;"",VLOOKUP(R178,Expectations!$C$2:$F$25,3,FALSE),"")</f>
        <v>#DIV/0!</v>
      </c>
      <c r="Y178" s="39" t="e">
        <f>IF(R178&lt;&gt;"",VLOOKUP(R178,Expectations!$C$2:$F$25,4,FALSE),"")</f>
        <v>#DIV/0!</v>
      </c>
      <c r="Z178" s="5" t="str">
        <f t="shared" si="16"/>
        <v/>
      </c>
      <c r="AA178" s="5" t="str">
        <f t="shared" si="17"/>
        <v/>
      </c>
      <c r="AB178" s="5" t="str">
        <f t="shared" si="18"/>
        <v/>
      </c>
    </row>
    <row r="179" spans="1:28" x14ac:dyDescent="0.35">
      <c r="A179" s="20"/>
      <c r="B179" s="19"/>
      <c r="C179" s="19"/>
      <c r="D179" s="19"/>
      <c r="E179" s="18"/>
      <c r="F179" s="19"/>
      <c r="G179" s="19"/>
      <c r="H179" s="18"/>
      <c r="I179" s="19"/>
      <c r="J179" s="19"/>
      <c r="K179" s="19"/>
      <c r="L179" s="34" t="str">
        <f>IF(E179&lt;&gt;0,VLOOKUP(E179,'Prior Attainment'!$A$3:$B$23,2,FALSE),"")</f>
        <v/>
      </c>
      <c r="M179" s="34" t="str">
        <f>IF(F179&lt;&gt;0,VLOOKUP(F179,'Prior Attainment'!$A$3:$B$23,2,FALSE),"")</f>
        <v/>
      </c>
      <c r="N179" s="34" t="str">
        <f>IF(G179&lt;&gt;0,VLOOKUP(G179,'Prior Attainment'!$A$3:$B$23,2,FALSE),"")</f>
        <v/>
      </c>
      <c r="O179" s="35" t="e">
        <f t="shared" si="14"/>
        <v>#DIV/0!</v>
      </c>
      <c r="P179" s="35" t="e">
        <f t="shared" si="15"/>
        <v>#DIV/0!</v>
      </c>
      <c r="Q179" s="36" t="e">
        <f>IF(P179&lt;&gt;"",VLOOKUP(P179,Expectations!$A$2:$B$25,2,TRUE),"")</f>
        <v>#DIV/0!</v>
      </c>
      <c r="R179" s="37" t="e">
        <f>IF(P179&lt;&gt;"",VLOOKUP(P179,Expectations!$A$2:$C$25,3,TRUE),"")</f>
        <v>#DIV/0!</v>
      </c>
      <c r="S179" s="17" t="str">
        <f>IF(H179&gt;0,VLOOKUP(H179,Reading!$A$3:$B$61,2,FALSE),"")</f>
        <v/>
      </c>
      <c r="T179" s="38" t="str">
        <f>IF(J179&gt;0,VLOOKUP(J179,'TA scores'!$A$2:$B$16,2,FALSE),"")</f>
        <v/>
      </c>
      <c r="U179" s="16" t="str">
        <f>IF(I179&gt;0,VLOOKUP(I179,Maths!$A$3:$B$121,2,FALSE),"")</f>
        <v/>
      </c>
      <c r="V179" s="16" t="str">
        <f>IF(K179&gt;0,VLOOKUP(K179,GPS!$A$3:$B$121,2,FALSE),"")</f>
        <v/>
      </c>
      <c r="W179" s="39" t="e">
        <f>IF(R179&lt;&gt;"",VLOOKUP(R179,Expectations!$C$2:$F$25,2,FALSE),"")</f>
        <v>#DIV/0!</v>
      </c>
      <c r="X179" s="39" t="e">
        <f>IF(R179&lt;&gt;"",VLOOKUP(R179,Expectations!$C$2:$F$25,3,FALSE),"")</f>
        <v>#DIV/0!</v>
      </c>
      <c r="Y179" s="39" t="e">
        <f>IF(R179&lt;&gt;"",VLOOKUP(R179,Expectations!$C$2:$F$25,4,FALSE),"")</f>
        <v>#DIV/0!</v>
      </c>
      <c r="Z179" s="5" t="str">
        <f t="shared" si="16"/>
        <v/>
      </c>
      <c r="AA179" s="5" t="str">
        <f t="shared" si="17"/>
        <v/>
      </c>
      <c r="AB179" s="5" t="str">
        <f t="shared" si="18"/>
        <v/>
      </c>
    </row>
    <row r="180" spans="1:28" x14ac:dyDescent="0.35">
      <c r="A180" s="20"/>
      <c r="B180" s="19"/>
      <c r="C180" s="19"/>
      <c r="D180" s="19"/>
      <c r="E180" s="18"/>
      <c r="F180" s="19"/>
      <c r="G180" s="19"/>
      <c r="H180" s="18"/>
      <c r="I180" s="19"/>
      <c r="J180" s="19"/>
      <c r="K180" s="19"/>
      <c r="L180" s="34" t="str">
        <f>IF(E180&lt;&gt;0,VLOOKUP(E180,'Prior Attainment'!$A$3:$B$23,2,FALSE),"")</f>
        <v/>
      </c>
      <c r="M180" s="34" t="str">
        <f>IF(F180&lt;&gt;0,VLOOKUP(F180,'Prior Attainment'!$A$3:$B$23,2,FALSE),"")</f>
        <v/>
      </c>
      <c r="N180" s="34" t="str">
        <f>IF(G180&lt;&gt;0,VLOOKUP(G180,'Prior Attainment'!$A$3:$B$23,2,FALSE),"")</f>
        <v/>
      </c>
      <c r="O180" s="35" t="e">
        <f t="shared" si="14"/>
        <v>#DIV/0!</v>
      </c>
      <c r="P180" s="35" t="e">
        <f t="shared" si="15"/>
        <v>#DIV/0!</v>
      </c>
      <c r="Q180" s="36" t="e">
        <f>IF(P180&lt;&gt;"",VLOOKUP(P180,Expectations!$A$2:$B$25,2,TRUE),"")</f>
        <v>#DIV/0!</v>
      </c>
      <c r="R180" s="37" t="e">
        <f>IF(P180&lt;&gt;"",VLOOKUP(P180,Expectations!$A$2:$C$25,3,TRUE),"")</f>
        <v>#DIV/0!</v>
      </c>
      <c r="S180" s="17" t="str">
        <f>IF(H180&gt;0,VLOOKUP(H180,Reading!$A$3:$B$61,2,FALSE),"")</f>
        <v/>
      </c>
      <c r="T180" s="38" t="str">
        <f>IF(J180&gt;0,VLOOKUP(J180,'TA scores'!$A$2:$B$16,2,FALSE),"")</f>
        <v/>
      </c>
      <c r="U180" s="16" t="str">
        <f>IF(I180&gt;0,VLOOKUP(I180,Maths!$A$3:$B$121,2,FALSE),"")</f>
        <v/>
      </c>
      <c r="V180" s="16" t="str">
        <f>IF(K180&gt;0,VLOOKUP(K180,GPS!$A$3:$B$121,2,FALSE),"")</f>
        <v/>
      </c>
      <c r="W180" s="39" t="e">
        <f>IF(R180&lt;&gt;"",VLOOKUP(R180,Expectations!$C$2:$F$25,2,FALSE),"")</f>
        <v>#DIV/0!</v>
      </c>
      <c r="X180" s="39" t="e">
        <f>IF(R180&lt;&gt;"",VLOOKUP(R180,Expectations!$C$2:$F$25,3,FALSE),"")</f>
        <v>#DIV/0!</v>
      </c>
      <c r="Y180" s="39" t="e">
        <f>IF(R180&lt;&gt;"",VLOOKUP(R180,Expectations!$C$2:$F$25,4,FALSE),"")</f>
        <v>#DIV/0!</v>
      </c>
      <c r="Z180" s="5" t="str">
        <f t="shared" si="16"/>
        <v/>
      </c>
      <c r="AA180" s="5" t="str">
        <f t="shared" si="17"/>
        <v/>
      </c>
      <c r="AB180" s="5" t="str">
        <f t="shared" si="18"/>
        <v/>
      </c>
    </row>
    <row r="181" spans="1:28" x14ac:dyDescent="0.35">
      <c r="A181" s="20"/>
      <c r="B181" s="19"/>
      <c r="C181" s="19"/>
      <c r="D181" s="19"/>
      <c r="E181" s="18"/>
      <c r="F181" s="19"/>
      <c r="G181" s="19"/>
      <c r="H181" s="18"/>
      <c r="I181" s="19"/>
      <c r="J181" s="19"/>
      <c r="K181" s="19"/>
      <c r="L181" s="34" t="str">
        <f>IF(E181&lt;&gt;0,VLOOKUP(E181,'Prior Attainment'!$A$3:$B$23,2,FALSE),"")</f>
        <v/>
      </c>
      <c r="M181" s="34" t="str">
        <f>IF(F181&lt;&gt;0,VLOOKUP(F181,'Prior Attainment'!$A$3:$B$23,2,FALSE),"")</f>
        <v/>
      </c>
      <c r="N181" s="34" t="str">
        <f>IF(G181&lt;&gt;0,VLOOKUP(G181,'Prior Attainment'!$A$3:$B$23,2,FALSE),"")</f>
        <v/>
      </c>
      <c r="O181" s="35" t="e">
        <f t="shared" si="14"/>
        <v>#DIV/0!</v>
      </c>
      <c r="P181" s="35" t="e">
        <f t="shared" si="15"/>
        <v>#DIV/0!</v>
      </c>
      <c r="Q181" s="36" t="e">
        <f>IF(P181&lt;&gt;"",VLOOKUP(P181,Expectations!$A$2:$B$25,2,TRUE),"")</f>
        <v>#DIV/0!</v>
      </c>
      <c r="R181" s="37" t="e">
        <f>IF(P181&lt;&gt;"",VLOOKUP(P181,Expectations!$A$2:$C$25,3,TRUE),"")</f>
        <v>#DIV/0!</v>
      </c>
      <c r="S181" s="17" t="str">
        <f>IF(H181&gt;0,VLOOKUP(H181,Reading!$A$3:$B$61,2,FALSE),"")</f>
        <v/>
      </c>
      <c r="T181" s="38" t="str">
        <f>IF(J181&gt;0,VLOOKUP(J181,'TA scores'!$A$2:$B$16,2,FALSE),"")</f>
        <v/>
      </c>
      <c r="U181" s="16" t="str">
        <f>IF(I181&gt;0,VLOOKUP(I181,Maths!$A$3:$B$121,2,FALSE),"")</f>
        <v/>
      </c>
      <c r="V181" s="16" t="str">
        <f>IF(K181&gt;0,VLOOKUP(K181,GPS!$A$3:$B$121,2,FALSE),"")</f>
        <v/>
      </c>
      <c r="W181" s="39" t="e">
        <f>IF(R181&lt;&gt;"",VLOOKUP(R181,Expectations!$C$2:$F$25,2,FALSE),"")</f>
        <v>#DIV/0!</v>
      </c>
      <c r="X181" s="39" t="e">
        <f>IF(R181&lt;&gt;"",VLOOKUP(R181,Expectations!$C$2:$F$25,3,FALSE),"")</f>
        <v>#DIV/0!</v>
      </c>
      <c r="Y181" s="39" t="e">
        <f>IF(R181&lt;&gt;"",VLOOKUP(R181,Expectations!$C$2:$F$25,4,FALSE),"")</f>
        <v>#DIV/0!</v>
      </c>
      <c r="Z181" s="5" t="str">
        <f t="shared" si="16"/>
        <v/>
      </c>
      <c r="AA181" s="5" t="str">
        <f t="shared" si="17"/>
        <v/>
      </c>
      <c r="AB181" s="5" t="str">
        <f t="shared" si="18"/>
        <v/>
      </c>
    </row>
    <row r="182" spans="1:28" x14ac:dyDescent="0.35">
      <c r="A182" s="20"/>
      <c r="B182" s="19"/>
      <c r="C182" s="19"/>
      <c r="D182" s="19"/>
      <c r="E182" s="18"/>
      <c r="F182" s="19"/>
      <c r="G182" s="19"/>
      <c r="H182" s="18"/>
      <c r="I182" s="19"/>
      <c r="J182" s="19"/>
      <c r="K182" s="19"/>
      <c r="L182" s="34" t="str">
        <f>IF(E182&lt;&gt;0,VLOOKUP(E182,'Prior Attainment'!$A$3:$B$23,2,FALSE),"")</f>
        <v/>
      </c>
      <c r="M182" s="34" t="str">
        <f>IF(F182&lt;&gt;0,VLOOKUP(F182,'Prior Attainment'!$A$3:$B$23,2,FALSE),"")</f>
        <v/>
      </c>
      <c r="N182" s="34" t="str">
        <f>IF(G182&lt;&gt;0,VLOOKUP(G182,'Prior Attainment'!$A$3:$B$23,2,FALSE),"")</f>
        <v/>
      </c>
      <c r="O182" s="35" t="e">
        <f t="shared" si="14"/>
        <v>#DIV/0!</v>
      </c>
      <c r="P182" s="35" t="e">
        <f t="shared" si="15"/>
        <v>#DIV/0!</v>
      </c>
      <c r="Q182" s="36" t="e">
        <f>IF(P182&lt;&gt;"",VLOOKUP(P182,Expectations!$A$2:$B$25,2,TRUE),"")</f>
        <v>#DIV/0!</v>
      </c>
      <c r="R182" s="37" t="e">
        <f>IF(P182&lt;&gt;"",VLOOKUP(P182,Expectations!$A$2:$C$25,3,TRUE),"")</f>
        <v>#DIV/0!</v>
      </c>
      <c r="S182" s="17" t="str">
        <f>IF(H182&gt;0,VLOOKUP(H182,Reading!$A$3:$B$61,2,FALSE),"")</f>
        <v/>
      </c>
      <c r="T182" s="38" t="str">
        <f>IF(J182&gt;0,VLOOKUP(J182,'TA scores'!$A$2:$B$16,2,FALSE),"")</f>
        <v/>
      </c>
      <c r="U182" s="16" t="str">
        <f>IF(I182&gt;0,VLOOKUP(I182,Maths!$A$3:$B$121,2,FALSE),"")</f>
        <v/>
      </c>
      <c r="V182" s="16" t="str">
        <f>IF(K182&gt;0,VLOOKUP(K182,GPS!$A$3:$B$121,2,FALSE),"")</f>
        <v/>
      </c>
      <c r="W182" s="39" t="e">
        <f>IF(R182&lt;&gt;"",VLOOKUP(R182,Expectations!$C$2:$F$25,2,FALSE),"")</f>
        <v>#DIV/0!</v>
      </c>
      <c r="X182" s="39" t="e">
        <f>IF(R182&lt;&gt;"",VLOOKUP(R182,Expectations!$C$2:$F$25,3,FALSE),"")</f>
        <v>#DIV/0!</v>
      </c>
      <c r="Y182" s="39" t="e">
        <f>IF(R182&lt;&gt;"",VLOOKUP(R182,Expectations!$C$2:$F$25,4,FALSE),"")</f>
        <v>#DIV/0!</v>
      </c>
      <c r="Z182" s="5" t="str">
        <f t="shared" si="16"/>
        <v/>
      </c>
      <c r="AA182" s="5" t="str">
        <f t="shared" si="17"/>
        <v/>
      </c>
      <c r="AB182" s="5" t="str">
        <f t="shared" si="18"/>
        <v/>
      </c>
    </row>
    <row r="183" spans="1:28" x14ac:dyDescent="0.35">
      <c r="A183" s="20"/>
      <c r="B183" s="19"/>
      <c r="C183" s="19"/>
      <c r="D183" s="19"/>
      <c r="E183" s="18"/>
      <c r="F183" s="19"/>
      <c r="G183" s="19"/>
      <c r="H183" s="18"/>
      <c r="I183" s="19"/>
      <c r="J183" s="19"/>
      <c r="K183" s="19"/>
      <c r="L183" s="34" t="str">
        <f>IF(E183&lt;&gt;0,VLOOKUP(E183,'Prior Attainment'!$A$3:$B$23,2,FALSE),"")</f>
        <v/>
      </c>
      <c r="M183" s="34" t="str">
        <f>IF(F183&lt;&gt;0,VLOOKUP(F183,'Prior Attainment'!$A$3:$B$23,2,FALSE),"")</f>
        <v/>
      </c>
      <c r="N183" s="34" t="str">
        <f>IF(G183&lt;&gt;0,VLOOKUP(G183,'Prior Attainment'!$A$3:$B$23,2,FALSE),"")</f>
        <v/>
      </c>
      <c r="O183" s="35" t="e">
        <f t="shared" si="14"/>
        <v>#DIV/0!</v>
      </c>
      <c r="P183" s="35" t="e">
        <f t="shared" si="15"/>
        <v>#DIV/0!</v>
      </c>
      <c r="Q183" s="36" t="e">
        <f>IF(P183&lt;&gt;"",VLOOKUP(P183,Expectations!$A$2:$B$25,2,TRUE),"")</f>
        <v>#DIV/0!</v>
      </c>
      <c r="R183" s="37" t="e">
        <f>IF(P183&lt;&gt;"",VLOOKUP(P183,Expectations!$A$2:$C$25,3,TRUE),"")</f>
        <v>#DIV/0!</v>
      </c>
      <c r="S183" s="17" t="str">
        <f>IF(H183&gt;0,VLOOKUP(H183,Reading!$A$3:$B$61,2,FALSE),"")</f>
        <v/>
      </c>
      <c r="T183" s="38" t="str">
        <f>IF(J183&gt;0,VLOOKUP(J183,'TA scores'!$A$2:$B$16,2,FALSE),"")</f>
        <v/>
      </c>
      <c r="U183" s="16" t="str">
        <f>IF(I183&gt;0,VLOOKUP(I183,Maths!$A$3:$B$121,2,FALSE),"")</f>
        <v/>
      </c>
      <c r="V183" s="16" t="str">
        <f>IF(K183&gt;0,VLOOKUP(K183,GPS!$A$3:$B$121,2,FALSE),"")</f>
        <v/>
      </c>
      <c r="W183" s="39" t="e">
        <f>IF(R183&lt;&gt;"",VLOOKUP(R183,Expectations!$C$2:$F$25,2,FALSE),"")</f>
        <v>#DIV/0!</v>
      </c>
      <c r="X183" s="39" t="e">
        <f>IF(R183&lt;&gt;"",VLOOKUP(R183,Expectations!$C$2:$F$25,3,FALSE),"")</f>
        <v>#DIV/0!</v>
      </c>
      <c r="Y183" s="39" t="e">
        <f>IF(R183&lt;&gt;"",VLOOKUP(R183,Expectations!$C$2:$F$25,4,FALSE),"")</f>
        <v>#DIV/0!</v>
      </c>
      <c r="Z183" s="5" t="str">
        <f t="shared" si="16"/>
        <v/>
      </c>
      <c r="AA183" s="5" t="str">
        <f t="shared" si="17"/>
        <v/>
      </c>
      <c r="AB183" s="5" t="str">
        <f t="shared" si="18"/>
        <v/>
      </c>
    </row>
    <row r="184" spans="1:28" x14ac:dyDescent="0.35">
      <c r="A184" s="20"/>
      <c r="B184" s="19"/>
      <c r="C184" s="19"/>
      <c r="D184" s="19"/>
      <c r="E184" s="18"/>
      <c r="F184" s="19"/>
      <c r="G184" s="19"/>
      <c r="H184" s="18"/>
      <c r="I184" s="19"/>
      <c r="J184" s="19"/>
      <c r="K184" s="19"/>
      <c r="L184" s="34" t="str">
        <f>IF(E184&lt;&gt;0,VLOOKUP(E184,'Prior Attainment'!$A$3:$B$23,2,FALSE),"")</f>
        <v/>
      </c>
      <c r="M184" s="34" t="str">
        <f>IF(F184&lt;&gt;0,VLOOKUP(F184,'Prior Attainment'!$A$3:$B$23,2,FALSE),"")</f>
        <v/>
      </c>
      <c r="N184" s="34" t="str">
        <f>IF(G184&lt;&gt;0,VLOOKUP(G184,'Prior Attainment'!$A$3:$B$23,2,FALSE),"")</f>
        <v/>
      </c>
      <c r="O184" s="35" t="e">
        <f t="shared" si="14"/>
        <v>#DIV/0!</v>
      </c>
      <c r="P184" s="35" t="e">
        <f t="shared" si="15"/>
        <v>#DIV/0!</v>
      </c>
      <c r="Q184" s="36" t="e">
        <f>IF(P184&lt;&gt;"",VLOOKUP(P184,Expectations!$A$2:$B$25,2,TRUE),"")</f>
        <v>#DIV/0!</v>
      </c>
      <c r="R184" s="37" t="e">
        <f>IF(P184&lt;&gt;"",VLOOKUP(P184,Expectations!$A$2:$C$25,3,TRUE),"")</f>
        <v>#DIV/0!</v>
      </c>
      <c r="S184" s="17" t="str">
        <f>IF(H184&gt;0,VLOOKUP(H184,Reading!$A$3:$B$61,2,FALSE),"")</f>
        <v/>
      </c>
      <c r="T184" s="38" t="str">
        <f>IF(J184&gt;0,VLOOKUP(J184,'TA scores'!$A$2:$B$16,2,FALSE),"")</f>
        <v/>
      </c>
      <c r="U184" s="16" t="str">
        <f>IF(I184&gt;0,VLOOKUP(I184,Maths!$A$3:$B$121,2,FALSE),"")</f>
        <v/>
      </c>
      <c r="V184" s="16" t="str">
        <f>IF(K184&gt;0,VLOOKUP(K184,GPS!$A$3:$B$121,2,FALSE),"")</f>
        <v/>
      </c>
      <c r="W184" s="39" t="e">
        <f>IF(R184&lt;&gt;"",VLOOKUP(R184,Expectations!$C$2:$F$25,2,FALSE),"")</f>
        <v>#DIV/0!</v>
      </c>
      <c r="X184" s="39" t="e">
        <f>IF(R184&lt;&gt;"",VLOOKUP(R184,Expectations!$C$2:$F$25,3,FALSE),"")</f>
        <v>#DIV/0!</v>
      </c>
      <c r="Y184" s="39" t="e">
        <f>IF(R184&lt;&gt;"",VLOOKUP(R184,Expectations!$C$2:$F$25,4,FALSE),"")</f>
        <v>#DIV/0!</v>
      </c>
      <c r="Z184" s="5" t="str">
        <f t="shared" si="16"/>
        <v/>
      </c>
      <c r="AA184" s="5" t="str">
        <f t="shared" si="17"/>
        <v/>
      </c>
      <c r="AB184" s="5" t="str">
        <f t="shared" si="18"/>
        <v/>
      </c>
    </row>
    <row r="185" spans="1:28" x14ac:dyDescent="0.35">
      <c r="A185" s="20"/>
      <c r="B185" s="19"/>
      <c r="C185" s="19"/>
      <c r="D185" s="19"/>
      <c r="E185" s="18"/>
      <c r="F185" s="19"/>
      <c r="G185" s="19"/>
      <c r="H185" s="18"/>
      <c r="I185" s="19"/>
      <c r="J185" s="19"/>
      <c r="K185" s="19"/>
      <c r="L185" s="34" t="str">
        <f>IF(E185&lt;&gt;0,VLOOKUP(E185,'Prior Attainment'!$A$3:$B$23,2,FALSE),"")</f>
        <v/>
      </c>
      <c r="M185" s="34" t="str">
        <f>IF(F185&lt;&gt;0,VLOOKUP(F185,'Prior Attainment'!$A$3:$B$23,2,FALSE),"")</f>
        <v/>
      </c>
      <c r="N185" s="34" t="str">
        <f>IF(G185&lt;&gt;0,VLOOKUP(G185,'Prior Attainment'!$A$3:$B$23,2,FALSE),"")</f>
        <v/>
      </c>
      <c r="O185" s="35" t="e">
        <f t="shared" si="14"/>
        <v>#DIV/0!</v>
      </c>
      <c r="P185" s="35" t="e">
        <f t="shared" si="15"/>
        <v>#DIV/0!</v>
      </c>
      <c r="Q185" s="36" t="e">
        <f>IF(P185&lt;&gt;"",VLOOKUP(P185,Expectations!$A$2:$B$25,2,TRUE),"")</f>
        <v>#DIV/0!</v>
      </c>
      <c r="R185" s="37" t="e">
        <f>IF(P185&lt;&gt;"",VLOOKUP(P185,Expectations!$A$2:$C$25,3,TRUE),"")</f>
        <v>#DIV/0!</v>
      </c>
      <c r="S185" s="17" t="str">
        <f>IF(H185&gt;0,VLOOKUP(H185,Reading!$A$3:$B$61,2,FALSE),"")</f>
        <v/>
      </c>
      <c r="T185" s="38" t="str">
        <f>IF(J185&gt;0,VLOOKUP(J185,'TA scores'!$A$2:$B$16,2,FALSE),"")</f>
        <v/>
      </c>
      <c r="U185" s="16" t="str">
        <f>IF(I185&gt;0,VLOOKUP(I185,Maths!$A$3:$B$121,2,FALSE),"")</f>
        <v/>
      </c>
      <c r="V185" s="16" t="str">
        <f>IF(K185&gt;0,VLOOKUP(K185,GPS!$A$3:$B$121,2,FALSE),"")</f>
        <v/>
      </c>
      <c r="W185" s="39" t="e">
        <f>IF(R185&lt;&gt;"",VLOOKUP(R185,Expectations!$C$2:$F$25,2,FALSE),"")</f>
        <v>#DIV/0!</v>
      </c>
      <c r="X185" s="39" t="e">
        <f>IF(R185&lt;&gt;"",VLOOKUP(R185,Expectations!$C$2:$F$25,3,FALSE),"")</f>
        <v>#DIV/0!</v>
      </c>
      <c r="Y185" s="39" t="e">
        <f>IF(R185&lt;&gt;"",VLOOKUP(R185,Expectations!$C$2:$F$25,4,FALSE),"")</f>
        <v>#DIV/0!</v>
      </c>
      <c r="Z185" s="5" t="str">
        <f t="shared" si="16"/>
        <v/>
      </c>
      <c r="AA185" s="5" t="str">
        <f t="shared" si="17"/>
        <v/>
      </c>
      <c r="AB185" s="5" t="str">
        <f t="shared" si="18"/>
        <v/>
      </c>
    </row>
    <row r="186" spans="1:28" x14ac:dyDescent="0.35">
      <c r="A186" s="20"/>
      <c r="B186" s="19"/>
      <c r="C186" s="19"/>
      <c r="D186" s="19"/>
      <c r="E186" s="18"/>
      <c r="F186" s="19"/>
      <c r="G186" s="19"/>
      <c r="H186" s="18"/>
      <c r="I186" s="19"/>
      <c r="J186" s="19"/>
      <c r="K186" s="19"/>
      <c r="L186" s="34" t="str">
        <f>IF(E186&lt;&gt;0,VLOOKUP(E186,'Prior Attainment'!$A$3:$B$23,2,FALSE),"")</f>
        <v/>
      </c>
      <c r="M186" s="34" t="str">
        <f>IF(F186&lt;&gt;0,VLOOKUP(F186,'Prior Attainment'!$A$3:$B$23,2,FALSE),"")</f>
        <v/>
      </c>
      <c r="N186" s="34" t="str">
        <f>IF(G186&lt;&gt;0,VLOOKUP(G186,'Prior Attainment'!$A$3:$B$23,2,FALSE),"")</f>
        <v/>
      </c>
      <c r="O186" s="35" t="e">
        <f t="shared" si="14"/>
        <v>#DIV/0!</v>
      </c>
      <c r="P186" s="35" t="e">
        <f t="shared" si="15"/>
        <v>#DIV/0!</v>
      </c>
      <c r="Q186" s="36" t="e">
        <f>IF(P186&lt;&gt;"",VLOOKUP(P186,Expectations!$A$2:$B$25,2,TRUE),"")</f>
        <v>#DIV/0!</v>
      </c>
      <c r="R186" s="37" t="e">
        <f>IF(P186&lt;&gt;"",VLOOKUP(P186,Expectations!$A$2:$C$25,3,TRUE),"")</f>
        <v>#DIV/0!</v>
      </c>
      <c r="S186" s="17" t="str">
        <f>IF(H186&gt;0,VLOOKUP(H186,Reading!$A$3:$B$61,2,FALSE),"")</f>
        <v/>
      </c>
      <c r="T186" s="38" t="str">
        <f>IF(J186&gt;0,VLOOKUP(J186,'TA scores'!$A$2:$B$16,2,FALSE),"")</f>
        <v/>
      </c>
      <c r="U186" s="16" t="str">
        <f>IF(I186&gt;0,VLOOKUP(I186,Maths!$A$3:$B$121,2,FALSE),"")</f>
        <v/>
      </c>
      <c r="V186" s="16" t="str">
        <f>IF(K186&gt;0,VLOOKUP(K186,GPS!$A$3:$B$121,2,FALSE),"")</f>
        <v/>
      </c>
      <c r="W186" s="39" t="e">
        <f>IF(R186&lt;&gt;"",VLOOKUP(R186,Expectations!$C$2:$F$25,2,FALSE),"")</f>
        <v>#DIV/0!</v>
      </c>
      <c r="X186" s="39" t="e">
        <f>IF(R186&lt;&gt;"",VLOOKUP(R186,Expectations!$C$2:$F$25,3,FALSE),"")</f>
        <v>#DIV/0!</v>
      </c>
      <c r="Y186" s="39" t="e">
        <f>IF(R186&lt;&gt;"",VLOOKUP(R186,Expectations!$C$2:$F$25,4,FALSE),"")</f>
        <v>#DIV/0!</v>
      </c>
      <c r="Z186" s="5" t="str">
        <f t="shared" si="16"/>
        <v/>
      </c>
      <c r="AA186" s="5" t="str">
        <f t="shared" si="17"/>
        <v/>
      </c>
      <c r="AB186" s="5" t="str">
        <f t="shared" si="18"/>
        <v/>
      </c>
    </row>
    <row r="187" spans="1:28" x14ac:dyDescent="0.35">
      <c r="A187" s="20"/>
      <c r="B187" s="19"/>
      <c r="C187" s="19"/>
      <c r="D187" s="19"/>
      <c r="E187" s="18"/>
      <c r="F187" s="19"/>
      <c r="G187" s="19"/>
      <c r="H187" s="18"/>
      <c r="I187" s="19"/>
      <c r="J187" s="19"/>
      <c r="K187" s="19"/>
      <c r="L187" s="34" t="str">
        <f>IF(E187&lt;&gt;0,VLOOKUP(E187,'Prior Attainment'!$A$3:$B$23,2,FALSE),"")</f>
        <v/>
      </c>
      <c r="M187" s="34" t="str">
        <f>IF(F187&lt;&gt;0,VLOOKUP(F187,'Prior Attainment'!$A$3:$B$23,2,FALSE),"")</f>
        <v/>
      </c>
      <c r="N187" s="34" t="str">
        <f>IF(G187&lt;&gt;0,VLOOKUP(G187,'Prior Attainment'!$A$3:$B$23,2,FALSE),"")</f>
        <v/>
      </c>
      <c r="O187" s="35" t="e">
        <f t="shared" si="14"/>
        <v>#DIV/0!</v>
      </c>
      <c r="P187" s="35" t="e">
        <f t="shared" si="15"/>
        <v>#DIV/0!</v>
      </c>
      <c r="Q187" s="36" t="e">
        <f>IF(P187&lt;&gt;"",VLOOKUP(P187,Expectations!$A$2:$B$25,2,TRUE),"")</f>
        <v>#DIV/0!</v>
      </c>
      <c r="R187" s="37" t="e">
        <f>IF(P187&lt;&gt;"",VLOOKUP(P187,Expectations!$A$2:$C$25,3,TRUE),"")</f>
        <v>#DIV/0!</v>
      </c>
      <c r="S187" s="17" t="str">
        <f>IF(H187&gt;0,VLOOKUP(H187,Reading!$A$3:$B$61,2,FALSE),"")</f>
        <v/>
      </c>
      <c r="T187" s="38" t="str">
        <f>IF(J187&gt;0,VLOOKUP(J187,'TA scores'!$A$2:$B$16,2,FALSE),"")</f>
        <v/>
      </c>
      <c r="U187" s="16" t="str">
        <f>IF(I187&gt;0,VLOOKUP(I187,Maths!$A$3:$B$121,2,FALSE),"")</f>
        <v/>
      </c>
      <c r="V187" s="16" t="str">
        <f>IF(K187&gt;0,VLOOKUP(K187,GPS!$A$3:$B$121,2,FALSE),"")</f>
        <v/>
      </c>
      <c r="W187" s="39" t="e">
        <f>IF(R187&lt;&gt;"",VLOOKUP(R187,Expectations!$C$2:$F$25,2,FALSE),"")</f>
        <v>#DIV/0!</v>
      </c>
      <c r="X187" s="39" t="e">
        <f>IF(R187&lt;&gt;"",VLOOKUP(R187,Expectations!$C$2:$F$25,3,FALSE),"")</f>
        <v>#DIV/0!</v>
      </c>
      <c r="Y187" s="39" t="e">
        <f>IF(R187&lt;&gt;"",VLOOKUP(R187,Expectations!$C$2:$F$25,4,FALSE),"")</f>
        <v>#DIV/0!</v>
      </c>
      <c r="Z187" s="5" t="str">
        <f t="shared" si="16"/>
        <v/>
      </c>
      <c r="AA187" s="5" t="str">
        <f t="shared" si="17"/>
        <v/>
      </c>
      <c r="AB187" s="5" t="str">
        <f t="shared" si="18"/>
        <v/>
      </c>
    </row>
    <row r="188" spans="1:28" x14ac:dyDescent="0.35">
      <c r="A188" s="20"/>
      <c r="B188" s="19"/>
      <c r="C188" s="19"/>
      <c r="D188" s="19"/>
      <c r="E188" s="18"/>
      <c r="F188" s="19"/>
      <c r="G188" s="19"/>
      <c r="H188" s="18"/>
      <c r="I188" s="19"/>
      <c r="J188" s="19"/>
      <c r="K188" s="19"/>
      <c r="L188" s="34" t="str">
        <f>IF(E188&lt;&gt;0,VLOOKUP(E188,'Prior Attainment'!$A$3:$B$23,2,FALSE),"")</f>
        <v/>
      </c>
      <c r="M188" s="34" t="str">
        <f>IF(F188&lt;&gt;0,VLOOKUP(F188,'Prior Attainment'!$A$3:$B$23,2,FALSE),"")</f>
        <v/>
      </c>
      <c r="N188" s="34" t="str">
        <f>IF(G188&lt;&gt;0,VLOOKUP(G188,'Prior Attainment'!$A$3:$B$23,2,FALSE),"")</f>
        <v/>
      </c>
      <c r="O188" s="35" t="e">
        <f t="shared" si="14"/>
        <v>#DIV/0!</v>
      </c>
      <c r="P188" s="35" t="e">
        <f t="shared" si="15"/>
        <v>#DIV/0!</v>
      </c>
      <c r="Q188" s="36" t="e">
        <f>IF(P188&lt;&gt;"",VLOOKUP(P188,Expectations!$A$2:$B$25,2,TRUE),"")</f>
        <v>#DIV/0!</v>
      </c>
      <c r="R188" s="37" t="e">
        <f>IF(P188&lt;&gt;"",VLOOKUP(P188,Expectations!$A$2:$C$25,3,TRUE),"")</f>
        <v>#DIV/0!</v>
      </c>
      <c r="S188" s="17" t="str">
        <f>IF(H188&gt;0,VLOOKUP(H188,Reading!$A$3:$B$61,2,FALSE),"")</f>
        <v/>
      </c>
      <c r="T188" s="38" t="str">
        <f>IF(J188&gt;0,VLOOKUP(J188,'TA scores'!$A$2:$B$16,2,FALSE),"")</f>
        <v/>
      </c>
      <c r="U188" s="16" t="str">
        <f>IF(I188&gt;0,VLOOKUP(I188,Maths!$A$3:$B$121,2,FALSE),"")</f>
        <v/>
      </c>
      <c r="V188" s="16" t="str">
        <f>IF(K188&gt;0,VLOOKUP(K188,GPS!$A$3:$B$121,2,FALSE),"")</f>
        <v/>
      </c>
      <c r="W188" s="39" t="e">
        <f>IF(R188&lt;&gt;"",VLOOKUP(R188,Expectations!$C$2:$F$25,2,FALSE),"")</f>
        <v>#DIV/0!</v>
      </c>
      <c r="X188" s="39" t="e">
        <f>IF(R188&lt;&gt;"",VLOOKUP(R188,Expectations!$C$2:$F$25,3,FALSE),"")</f>
        <v>#DIV/0!</v>
      </c>
      <c r="Y188" s="39" t="e">
        <f>IF(R188&lt;&gt;"",VLOOKUP(R188,Expectations!$C$2:$F$25,4,FALSE),"")</f>
        <v>#DIV/0!</v>
      </c>
      <c r="Z188" s="5" t="str">
        <f t="shared" si="16"/>
        <v/>
      </c>
      <c r="AA188" s="5" t="str">
        <f t="shared" si="17"/>
        <v/>
      </c>
      <c r="AB188" s="5" t="str">
        <f t="shared" si="18"/>
        <v/>
      </c>
    </row>
    <row r="189" spans="1:28" x14ac:dyDescent="0.35">
      <c r="A189" s="20"/>
      <c r="B189" s="19"/>
      <c r="C189" s="19"/>
      <c r="D189" s="19"/>
      <c r="E189" s="18"/>
      <c r="F189" s="19"/>
      <c r="G189" s="19"/>
      <c r="H189" s="18"/>
      <c r="I189" s="19"/>
      <c r="J189" s="19"/>
      <c r="K189" s="19"/>
      <c r="L189" s="34" t="str">
        <f>IF(E189&lt;&gt;0,VLOOKUP(E189,'Prior Attainment'!$A$3:$B$23,2,FALSE),"")</f>
        <v/>
      </c>
      <c r="M189" s="34" t="str">
        <f>IF(F189&lt;&gt;0,VLOOKUP(F189,'Prior Attainment'!$A$3:$B$23,2,FALSE),"")</f>
        <v/>
      </c>
      <c r="N189" s="34" t="str">
        <f>IF(G189&lt;&gt;0,VLOOKUP(G189,'Prior Attainment'!$A$3:$B$23,2,FALSE),"")</f>
        <v/>
      </c>
      <c r="O189" s="35" t="e">
        <f t="shared" si="14"/>
        <v>#DIV/0!</v>
      </c>
      <c r="P189" s="35" t="e">
        <f t="shared" si="15"/>
        <v>#DIV/0!</v>
      </c>
      <c r="Q189" s="36" t="e">
        <f>IF(P189&lt;&gt;"",VLOOKUP(P189,Expectations!$A$2:$B$25,2,TRUE),"")</f>
        <v>#DIV/0!</v>
      </c>
      <c r="R189" s="37" t="e">
        <f>IF(P189&lt;&gt;"",VLOOKUP(P189,Expectations!$A$2:$C$25,3,TRUE),"")</f>
        <v>#DIV/0!</v>
      </c>
      <c r="S189" s="17" t="str">
        <f>IF(H189&gt;0,VLOOKUP(H189,Reading!$A$3:$B$61,2,FALSE),"")</f>
        <v/>
      </c>
      <c r="T189" s="38" t="str">
        <f>IF(J189&gt;0,VLOOKUP(J189,'TA scores'!$A$2:$B$16,2,FALSE),"")</f>
        <v/>
      </c>
      <c r="U189" s="16" t="str">
        <f>IF(I189&gt;0,VLOOKUP(I189,Maths!$A$3:$B$121,2,FALSE),"")</f>
        <v/>
      </c>
      <c r="V189" s="16" t="str">
        <f>IF(K189&gt;0,VLOOKUP(K189,GPS!$A$3:$B$121,2,FALSE),"")</f>
        <v/>
      </c>
      <c r="W189" s="39" t="e">
        <f>IF(R189&lt;&gt;"",VLOOKUP(R189,Expectations!$C$2:$F$25,2,FALSE),"")</f>
        <v>#DIV/0!</v>
      </c>
      <c r="X189" s="39" t="e">
        <f>IF(R189&lt;&gt;"",VLOOKUP(R189,Expectations!$C$2:$F$25,3,FALSE),"")</f>
        <v>#DIV/0!</v>
      </c>
      <c r="Y189" s="39" t="e">
        <f>IF(R189&lt;&gt;"",VLOOKUP(R189,Expectations!$C$2:$F$25,4,FALSE),"")</f>
        <v>#DIV/0!</v>
      </c>
      <c r="Z189" s="5" t="str">
        <f t="shared" si="16"/>
        <v/>
      </c>
      <c r="AA189" s="5" t="str">
        <f t="shared" si="17"/>
        <v/>
      </c>
      <c r="AB189" s="5" t="str">
        <f t="shared" si="18"/>
        <v/>
      </c>
    </row>
    <row r="190" spans="1:28" x14ac:dyDescent="0.35">
      <c r="A190" s="20"/>
      <c r="B190" s="19"/>
      <c r="C190" s="19"/>
      <c r="D190" s="19"/>
      <c r="E190" s="18"/>
      <c r="F190" s="19"/>
      <c r="G190" s="19"/>
      <c r="H190" s="18"/>
      <c r="I190" s="19"/>
      <c r="J190" s="19"/>
      <c r="K190" s="19"/>
      <c r="L190" s="34" t="str">
        <f>IF(E190&lt;&gt;0,VLOOKUP(E190,'Prior Attainment'!$A$3:$B$23,2,FALSE),"")</f>
        <v/>
      </c>
      <c r="M190" s="34" t="str">
        <f>IF(F190&lt;&gt;0,VLOOKUP(F190,'Prior Attainment'!$A$3:$B$23,2,FALSE),"")</f>
        <v/>
      </c>
      <c r="N190" s="34" t="str">
        <f>IF(G190&lt;&gt;0,VLOOKUP(G190,'Prior Attainment'!$A$3:$B$23,2,FALSE),"")</f>
        <v/>
      </c>
      <c r="O190" s="35" t="e">
        <f t="shared" si="14"/>
        <v>#DIV/0!</v>
      </c>
      <c r="P190" s="35" t="e">
        <f t="shared" si="15"/>
        <v>#DIV/0!</v>
      </c>
      <c r="Q190" s="36" t="e">
        <f>IF(P190&lt;&gt;"",VLOOKUP(P190,Expectations!$A$2:$B$25,2,TRUE),"")</f>
        <v>#DIV/0!</v>
      </c>
      <c r="R190" s="37" t="e">
        <f>IF(P190&lt;&gt;"",VLOOKUP(P190,Expectations!$A$2:$C$25,3,TRUE),"")</f>
        <v>#DIV/0!</v>
      </c>
      <c r="S190" s="17" t="str">
        <f>IF(H190&gt;0,VLOOKUP(H190,Reading!$A$3:$B$61,2,FALSE),"")</f>
        <v/>
      </c>
      <c r="T190" s="38" t="str">
        <f>IF(J190&gt;0,VLOOKUP(J190,'TA scores'!$A$2:$B$16,2,FALSE),"")</f>
        <v/>
      </c>
      <c r="U190" s="16" t="str">
        <f>IF(I190&gt;0,VLOOKUP(I190,Maths!$A$3:$B$121,2,FALSE),"")</f>
        <v/>
      </c>
      <c r="V190" s="16" t="str">
        <f>IF(K190&gt;0,VLOOKUP(K190,GPS!$A$3:$B$121,2,FALSE),"")</f>
        <v/>
      </c>
      <c r="W190" s="39" t="e">
        <f>IF(R190&lt;&gt;"",VLOOKUP(R190,Expectations!$C$2:$F$25,2,FALSE),"")</f>
        <v>#DIV/0!</v>
      </c>
      <c r="X190" s="39" t="e">
        <f>IF(R190&lt;&gt;"",VLOOKUP(R190,Expectations!$C$2:$F$25,3,FALSE),"")</f>
        <v>#DIV/0!</v>
      </c>
      <c r="Y190" s="39" t="e">
        <f>IF(R190&lt;&gt;"",VLOOKUP(R190,Expectations!$C$2:$F$25,4,FALSE),"")</f>
        <v>#DIV/0!</v>
      </c>
      <c r="Z190" s="5" t="str">
        <f t="shared" si="16"/>
        <v/>
      </c>
      <c r="AA190" s="5" t="str">
        <f t="shared" si="17"/>
        <v/>
      </c>
      <c r="AB190" s="5" t="str">
        <f t="shared" si="18"/>
        <v/>
      </c>
    </row>
    <row r="191" spans="1:28" x14ac:dyDescent="0.35">
      <c r="A191" s="20"/>
      <c r="B191" s="19"/>
      <c r="C191" s="19"/>
      <c r="D191" s="19"/>
      <c r="E191" s="18"/>
      <c r="F191" s="19"/>
      <c r="G191" s="19"/>
      <c r="H191" s="18"/>
      <c r="I191" s="19"/>
      <c r="J191" s="19"/>
      <c r="K191" s="19"/>
      <c r="L191" s="34" t="str">
        <f>IF(E191&lt;&gt;0,VLOOKUP(E191,'Prior Attainment'!$A$3:$B$23,2,FALSE),"")</f>
        <v/>
      </c>
      <c r="M191" s="34" t="str">
        <f>IF(F191&lt;&gt;0,VLOOKUP(F191,'Prior Attainment'!$A$3:$B$23,2,FALSE),"")</f>
        <v/>
      </c>
      <c r="N191" s="34" t="str">
        <f>IF(G191&lt;&gt;0,VLOOKUP(G191,'Prior Attainment'!$A$3:$B$23,2,FALSE),"")</f>
        <v/>
      </c>
      <c r="O191" s="35" t="e">
        <f t="shared" si="14"/>
        <v>#DIV/0!</v>
      </c>
      <c r="P191" s="35" t="e">
        <f t="shared" si="15"/>
        <v>#DIV/0!</v>
      </c>
      <c r="Q191" s="36" t="e">
        <f>IF(P191&lt;&gt;"",VLOOKUP(P191,Expectations!$A$2:$B$25,2,TRUE),"")</f>
        <v>#DIV/0!</v>
      </c>
      <c r="R191" s="37" t="e">
        <f>IF(P191&lt;&gt;"",VLOOKUP(P191,Expectations!$A$2:$C$25,3,TRUE),"")</f>
        <v>#DIV/0!</v>
      </c>
      <c r="S191" s="17" t="str">
        <f>IF(H191&gt;0,VLOOKUP(H191,Reading!$A$3:$B$61,2,FALSE),"")</f>
        <v/>
      </c>
      <c r="T191" s="38" t="str">
        <f>IF(J191&gt;0,VLOOKUP(J191,'TA scores'!$A$2:$B$16,2,FALSE),"")</f>
        <v/>
      </c>
      <c r="U191" s="16" t="str">
        <f>IF(I191&gt;0,VLOOKUP(I191,Maths!$A$3:$B$121,2,FALSE),"")</f>
        <v/>
      </c>
      <c r="V191" s="16" t="str">
        <f>IF(K191&gt;0,VLOOKUP(K191,GPS!$A$3:$B$121,2,FALSE),"")</f>
        <v/>
      </c>
      <c r="W191" s="39" t="e">
        <f>IF(R191&lt;&gt;"",VLOOKUP(R191,Expectations!$C$2:$F$25,2,FALSE),"")</f>
        <v>#DIV/0!</v>
      </c>
      <c r="X191" s="39" t="e">
        <f>IF(R191&lt;&gt;"",VLOOKUP(R191,Expectations!$C$2:$F$25,3,FALSE),"")</f>
        <v>#DIV/0!</v>
      </c>
      <c r="Y191" s="39" t="e">
        <f>IF(R191&lt;&gt;"",VLOOKUP(R191,Expectations!$C$2:$F$25,4,FALSE),"")</f>
        <v>#DIV/0!</v>
      </c>
      <c r="Z191" s="5" t="str">
        <f t="shared" si="16"/>
        <v/>
      </c>
      <c r="AA191" s="5" t="str">
        <f t="shared" si="17"/>
        <v/>
      </c>
      <c r="AB191" s="5" t="str">
        <f t="shared" si="18"/>
        <v/>
      </c>
    </row>
    <row r="192" spans="1:28" x14ac:dyDescent="0.35">
      <c r="A192" s="20"/>
      <c r="B192" s="19"/>
      <c r="C192" s="19"/>
      <c r="D192" s="19"/>
      <c r="E192" s="18"/>
      <c r="F192" s="19"/>
      <c r="G192" s="19"/>
      <c r="H192" s="18"/>
      <c r="I192" s="19"/>
      <c r="J192" s="19"/>
      <c r="K192" s="19"/>
      <c r="L192" s="34" t="str">
        <f>IF(E192&lt;&gt;0,VLOOKUP(E192,'Prior Attainment'!$A$3:$B$23,2,FALSE),"")</f>
        <v/>
      </c>
      <c r="M192" s="34" t="str">
        <f>IF(F192&lt;&gt;0,VLOOKUP(F192,'Prior Attainment'!$A$3:$B$23,2,FALSE),"")</f>
        <v/>
      </c>
      <c r="N192" s="34" t="str">
        <f>IF(G192&lt;&gt;0,VLOOKUP(G192,'Prior Attainment'!$A$3:$B$23,2,FALSE),"")</f>
        <v/>
      </c>
      <c r="O192" s="35" t="e">
        <f t="shared" si="14"/>
        <v>#DIV/0!</v>
      </c>
      <c r="P192" s="35" t="e">
        <f t="shared" si="15"/>
        <v>#DIV/0!</v>
      </c>
      <c r="Q192" s="36" t="e">
        <f>IF(P192&lt;&gt;"",VLOOKUP(P192,Expectations!$A$2:$B$25,2,TRUE),"")</f>
        <v>#DIV/0!</v>
      </c>
      <c r="R192" s="37" t="e">
        <f>IF(P192&lt;&gt;"",VLOOKUP(P192,Expectations!$A$2:$C$25,3,TRUE),"")</f>
        <v>#DIV/0!</v>
      </c>
      <c r="S192" s="17" t="str">
        <f>IF(H192&gt;0,VLOOKUP(H192,Reading!$A$3:$B$61,2,FALSE),"")</f>
        <v/>
      </c>
      <c r="T192" s="38" t="str">
        <f>IF(J192&gt;0,VLOOKUP(J192,'TA scores'!$A$2:$B$16,2,FALSE),"")</f>
        <v/>
      </c>
      <c r="U192" s="16" t="str">
        <f>IF(I192&gt;0,VLOOKUP(I192,Maths!$A$3:$B$121,2,FALSE),"")</f>
        <v/>
      </c>
      <c r="V192" s="16" t="str">
        <f>IF(K192&gt;0,VLOOKUP(K192,GPS!$A$3:$B$121,2,FALSE),"")</f>
        <v/>
      </c>
      <c r="W192" s="39" t="e">
        <f>IF(R192&lt;&gt;"",VLOOKUP(R192,Expectations!$C$2:$F$25,2,FALSE),"")</f>
        <v>#DIV/0!</v>
      </c>
      <c r="X192" s="39" t="e">
        <f>IF(R192&lt;&gt;"",VLOOKUP(R192,Expectations!$C$2:$F$25,3,FALSE),"")</f>
        <v>#DIV/0!</v>
      </c>
      <c r="Y192" s="39" t="e">
        <f>IF(R192&lt;&gt;"",VLOOKUP(R192,Expectations!$C$2:$F$25,4,FALSE),"")</f>
        <v>#DIV/0!</v>
      </c>
      <c r="Z192" s="5" t="str">
        <f t="shared" si="16"/>
        <v/>
      </c>
      <c r="AA192" s="5" t="str">
        <f t="shared" si="17"/>
        <v/>
      </c>
      <c r="AB192" s="5" t="str">
        <f t="shared" si="18"/>
        <v/>
      </c>
    </row>
    <row r="193" spans="1:28" x14ac:dyDescent="0.35">
      <c r="A193" s="20"/>
      <c r="B193" s="19"/>
      <c r="C193" s="19"/>
      <c r="D193" s="19"/>
      <c r="E193" s="18"/>
      <c r="F193" s="19"/>
      <c r="G193" s="19"/>
      <c r="H193" s="18"/>
      <c r="I193" s="19"/>
      <c r="J193" s="19"/>
      <c r="K193" s="19"/>
      <c r="L193" s="34" t="str">
        <f>IF(E193&lt;&gt;0,VLOOKUP(E193,'Prior Attainment'!$A$3:$B$23,2,FALSE),"")</f>
        <v/>
      </c>
      <c r="M193" s="34" t="str">
        <f>IF(F193&lt;&gt;0,VLOOKUP(F193,'Prior Attainment'!$A$3:$B$23,2,FALSE),"")</f>
        <v/>
      </c>
      <c r="N193" s="34" t="str">
        <f>IF(G193&lt;&gt;0,VLOOKUP(G193,'Prior Attainment'!$A$3:$B$23,2,FALSE),"")</f>
        <v/>
      </c>
      <c r="O193" s="35" t="e">
        <f t="shared" si="14"/>
        <v>#DIV/0!</v>
      </c>
      <c r="P193" s="35" t="e">
        <f t="shared" si="15"/>
        <v>#DIV/0!</v>
      </c>
      <c r="Q193" s="36" t="e">
        <f>IF(P193&lt;&gt;"",VLOOKUP(P193,Expectations!$A$2:$B$25,2,TRUE),"")</f>
        <v>#DIV/0!</v>
      </c>
      <c r="R193" s="37" t="e">
        <f>IF(P193&lt;&gt;"",VLOOKUP(P193,Expectations!$A$2:$C$25,3,TRUE),"")</f>
        <v>#DIV/0!</v>
      </c>
      <c r="S193" s="17" t="str">
        <f>IF(H193&gt;0,VLOOKUP(H193,Reading!$A$3:$B$61,2,FALSE),"")</f>
        <v/>
      </c>
      <c r="T193" s="38" t="str">
        <f>IF(J193&gt;0,VLOOKUP(J193,'TA scores'!$A$2:$B$16,2,FALSE),"")</f>
        <v/>
      </c>
      <c r="U193" s="16" t="str">
        <f>IF(I193&gt;0,VLOOKUP(I193,Maths!$A$3:$B$121,2,FALSE),"")</f>
        <v/>
      </c>
      <c r="V193" s="16" t="str">
        <f>IF(K193&gt;0,VLOOKUP(K193,GPS!$A$3:$B$121,2,FALSE),"")</f>
        <v/>
      </c>
      <c r="W193" s="39" t="e">
        <f>IF(R193&lt;&gt;"",VLOOKUP(R193,Expectations!$C$2:$F$25,2,FALSE),"")</f>
        <v>#DIV/0!</v>
      </c>
      <c r="X193" s="39" t="e">
        <f>IF(R193&lt;&gt;"",VLOOKUP(R193,Expectations!$C$2:$F$25,3,FALSE),"")</f>
        <v>#DIV/0!</v>
      </c>
      <c r="Y193" s="39" t="e">
        <f>IF(R193&lt;&gt;"",VLOOKUP(R193,Expectations!$C$2:$F$25,4,FALSE),"")</f>
        <v>#DIV/0!</v>
      </c>
      <c r="Z193" s="5" t="str">
        <f t="shared" si="16"/>
        <v/>
      </c>
      <c r="AA193" s="5" t="str">
        <f t="shared" si="17"/>
        <v/>
      </c>
      <c r="AB193" s="5" t="str">
        <f t="shared" si="18"/>
        <v/>
      </c>
    </row>
    <row r="194" spans="1:28" x14ac:dyDescent="0.35">
      <c r="A194" s="20"/>
      <c r="B194" s="19"/>
      <c r="C194" s="19"/>
      <c r="D194" s="19"/>
      <c r="E194" s="18"/>
      <c r="F194" s="19"/>
      <c r="G194" s="19"/>
      <c r="H194" s="18"/>
      <c r="I194" s="19"/>
      <c r="J194" s="19"/>
      <c r="K194" s="19"/>
      <c r="L194" s="34" t="str">
        <f>IF(E194&lt;&gt;0,VLOOKUP(E194,'Prior Attainment'!$A$3:$B$23,2,FALSE),"")</f>
        <v/>
      </c>
      <c r="M194" s="34" t="str">
        <f>IF(F194&lt;&gt;0,VLOOKUP(F194,'Prior Attainment'!$A$3:$B$23,2,FALSE),"")</f>
        <v/>
      </c>
      <c r="N194" s="34" t="str">
        <f>IF(G194&lt;&gt;0,VLOOKUP(G194,'Prior Attainment'!$A$3:$B$23,2,FALSE),"")</f>
        <v/>
      </c>
      <c r="O194" s="35" t="e">
        <f t="shared" si="14"/>
        <v>#DIV/0!</v>
      </c>
      <c r="P194" s="35" t="e">
        <f t="shared" si="15"/>
        <v>#DIV/0!</v>
      </c>
      <c r="Q194" s="36" t="e">
        <f>IF(P194&lt;&gt;"",VLOOKUP(P194,Expectations!$A$2:$B$25,2,TRUE),"")</f>
        <v>#DIV/0!</v>
      </c>
      <c r="R194" s="37" t="e">
        <f>IF(P194&lt;&gt;"",VLOOKUP(P194,Expectations!$A$2:$C$25,3,TRUE),"")</f>
        <v>#DIV/0!</v>
      </c>
      <c r="S194" s="17" t="str">
        <f>IF(H194&gt;0,VLOOKUP(H194,Reading!$A$3:$B$61,2,FALSE),"")</f>
        <v/>
      </c>
      <c r="T194" s="38" t="str">
        <f>IF(J194&gt;0,VLOOKUP(J194,'TA scores'!$A$2:$B$16,2,FALSE),"")</f>
        <v/>
      </c>
      <c r="U194" s="16" t="str">
        <f>IF(I194&gt;0,VLOOKUP(I194,Maths!$A$3:$B$121,2,FALSE),"")</f>
        <v/>
      </c>
      <c r="V194" s="16" t="str">
        <f>IF(K194&gt;0,VLOOKUP(K194,GPS!$A$3:$B$121,2,FALSE),"")</f>
        <v/>
      </c>
      <c r="W194" s="39" t="e">
        <f>IF(R194&lt;&gt;"",VLOOKUP(R194,Expectations!$C$2:$F$25,2,FALSE),"")</f>
        <v>#DIV/0!</v>
      </c>
      <c r="X194" s="39" t="e">
        <f>IF(R194&lt;&gt;"",VLOOKUP(R194,Expectations!$C$2:$F$25,3,FALSE),"")</f>
        <v>#DIV/0!</v>
      </c>
      <c r="Y194" s="39" t="e">
        <f>IF(R194&lt;&gt;"",VLOOKUP(R194,Expectations!$C$2:$F$25,4,FALSE),"")</f>
        <v>#DIV/0!</v>
      </c>
      <c r="Z194" s="5" t="str">
        <f t="shared" si="16"/>
        <v/>
      </c>
      <c r="AA194" s="5" t="str">
        <f t="shared" si="17"/>
        <v/>
      </c>
      <c r="AB194" s="5" t="str">
        <f t="shared" si="18"/>
        <v/>
      </c>
    </row>
    <row r="195" spans="1:28" x14ac:dyDescent="0.35">
      <c r="A195" s="20"/>
      <c r="B195" s="19"/>
      <c r="C195" s="19"/>
      <c r="D195" s="19"/>
      <c r="E195" s="18"/>
      <c r="F195" s="19"/>
      <c r="G195" s="19"/>
      <c r="H195" s="18"/>
      <c r="I195" s="19"/>
      <c r="J195" s="19"/>
      <c r="K195" s="19"/>
      <c r="L195" s="34" t="str">
        <f>IF(E195&lt;&gt;0,VLOOKUP(E195,'Prior Attainment'!$A$3:$B$23,2,FALSE),"")</f>
        <v/>
      </c>
      <c r="M195" s="34" t="str">
        <f>IF(F195&lt;&gt;0,VLOOKUP(F195,'Prior Attainment'!$A$3:$B$23,2,FALSE),"")</f>
        <v/>
      </c>
      <c r="N195" s="34" t="str">
        <f>IF(G195&lt;&gt;0,VLOOKUP(G195,'Prior Attainment'!$A$3:$B$23,2,FALSE),"")</f>
        <v/>
      </c>
      <c r="O195" s="35" t="e">
        <f t="shared" si="14"/>
        <v>#DIV/0!</v>
      </c>
      <c r="P195" s="35" t="e">
        <f t="shared" si="15"/>
        <v>#DIV/0!</v>
      </c>
      <c r="Q195" s="36" t="e">
        <f>IF(P195&lt;&gt;"",VLOOKUP(P195,Expectations!$A$2:$B$25,2,TRUE),"")</f>
        <v>#DIV/0!</v>
      </c>
      <c r="R195" s="37" t="e">
        <f>IF(P195&lt;&gt;"",VLOOKUP(P195,Expectations!$A$2:$C$25,3,TRUE),"")</f>
        <v>#DIV/0!</v>
      </c>
      <c r="S195" s="17" t="str">
        <f>IF(H195&gt;0,VLOOKUP(H195,Reading!$A$3:$B$61,2,FALSE),"")</f>
        <v/>
      </c>
      <c r="T195" s="38" t="str">
        <f>IF(J195&gt;0,VLOOKUP(J195,'TA scores'!$A$2:$B$16,2,FALSE),"")</f>
        <v/>
      </c>
      <c r="U195" s="16" t="str">
        <f>IF(I195&gt;0,VLOOKUP(I195,Maths!$A$3:$B$121,2,FALSE),"")</f>
        <v/>
      </c>
      <c r="V195" s="16" t="str">
        <f>IF(K195&gt;0,VLOOKUP(K195,GPS!$A$3:$B$121,2,FALSE),"")</f>
        <v/>
      </c>
      <c r="W195" s="39" t="e">
        <f>IF(R195&lt;&gt;"",VLOOKUP(R195,Expectations!$C$2:$F$25,2,FALSE),"")</f>
        <v>#DIV/0!</v>
      </c>
      <c r="X195" s="39" t="e">
        <f>IF(R195&lt;&gt;"",VLOOKUP(R195,Expectations!$C$2:$F$25,3,FALSE),"")</f>
        <v>#DIV/0!</v>
      </c>
      <c r="Y195" s="39" t="e">
        <f>IF(R195&lt;&gt;"",VLOOKUP(R195,Expectations!$C$2:$F$25,4,FALSE),"")</f>
        <v>#DIV/0!</v>
      </c>
      <c r="Z195" s="5" t="str">
        <f t="shared" si="16"/>
        <v/>
      </c>
      <c r="AA195" s="5" t="str">
        <f t="shared" si="17"/>
        <v/>
      </c>
      <c r="AB195" s="5" t="str">
        <f t="shared" si="18"/>
        <v/>
      </c>
    </row>
    <row r="196" spans="1:28" x14ac:dyDescent="0.35">
      <c r="A196" s="20"/>
      <c r="B196" s="19"/>
      <c r="C196" s="19"/>
      <c r="D196" s="19"/>
      <c r="E196" s="18"/>
      <c r="F196" s="19"/>
      <c r="G196" s="19"/>
      <c r="H196" s="18"/>
      <c r="I196" s="19"/>
      <c r="J196" s="19"/>
      <c r="K196" s="19"/>
      <c r="L196" s="34" t="str">
        <f>IF(E196&lt;&gt;0,VLOOKUP(E196,'Prior Attainment'!$A$3:$B$23,2,FALSE),"")</f>
        <v/>
      </c>
      <c r="M196" s="34" t="str">
        <f>IF(F196&lt;&gt;0,VLOOKUP(F196,'Prior Attainment'!$A$3:$B$23,2,FALSE),"")</f>
        <v/>
      </c>
      <c r="N196" s="34" t="str">
        <f>IF(G196&lt;&gt;0,VLOOKUP(G196,'Prior Attainment'!$A$3:$B$23,2,FALSE),"")</f>
        <v/>
      </c>
      <c r="O196" s="35" t="e">
        <f t="shared" si="14"/>
        <v>#DIV/0!</v>
      </c>
      <c r="P196" s="35" t="e">
        <f t="shared" si="15"/>
        <v>#DIV/0!</v>
      </c>
      <c r="Q196" s="36" t="e">
        <f>IF(P196&lt;&gt;"",VLOOKUP(P196,Expectations!$A$2:$B$25,2,TRUE),"")</f>
        <v>#DIV/0!</v>
      </c>
      <c r="R196" s="37" t="e">
        <f>IF(P196&lt;&gt;"",VLOOKUP(P196,Expectations!$A$2:$C$25,3,TRUE),"")</f>
        <v>#DIV/0!</v>
      </c>
      <c r="S196" s="17" t="str">
        <f>IF(H196&gt;0,VLOOKUP(H196,Reading!$A$3:$B$61,2,FALSE),"")</f>
        <v/>
      </c>
      <c r="T196" s="38" t="str">
        <f>IF(J196&gt;0,VLOOKUP(J196,'TA scores'!$A$2:$B$16,2,FALSE),"")</f>
        <v/>
      </c>
      <c r="U196" s="16" t="str">
        <f>IF(I196&gt;0,VLOOKUP(I196,Maths!$A$3:$B$121,2,FALSE),"")</f>
        <v/>
      </c>
      <c r="V196" s="16" t="str">
        <f>IF(K196&gt;0,VLOOKUP(K196,GPS!$A$3:$B$121,2,FALSE),"")</f>
        <v/>
      </c>
      <c r="W196" s="39" t="e">
        <f>IF(R196&lt;&gt;"",VLOOKUP(R196,Expectations!$C$2:$F$25,2,FALSE),"")</f>
        <v>#DIV/0!</v>
      </c>
      <c r="X196" s="39" t="e">
        <f>IF(R196&lt;&gt;"",VLOOKUP(R196,Expectations!$C$2:$F$25,3,FALSE),"")</f>
        <v>#DIV/0!</v>
      </c>
      <c r="Y196" s="39" t="e">
        <f>IF(R196&lt;&gt;"",VLOOKUP(R196,Expectations!$C$2:$F$25,4,FALSE),"")</f>
        <v>#DIV/0!</v>
      </c>
      <c r="Z196" s="5" t="str">
        <f t="shared" si="16"/>
        <v/>
      </c>
      <c r="AA196" s="5" t="str">
        <f t="shared" si="17"/>
        <v/>
      </c>
      <c r="AB196" s="5" t="str">
        <f t="shared" si="18"/>
        <v/>
      </c>
    </row>
    <row r="197" spans="1:28" x14ac:dyDescent="0.35">
      <c r="A197" s="20"/>
      <c r="B197" s="19"/>
      <c r="C197" s="19"/>
      <c r="D197" s="19"/>
      <c r="E197" s="18"/>
      <c r="F197" s="19"/>
      <c r="G197" s="19"/>
      <c r="H197" s="18"/>
      <c r="I197" s="19"/>
      <c r="J197" s="19"/>
      <c r="K197" s="19"/>
      <c r="L197" s="34" t="str">
        <f>IF(E197&lt;&gt;0,VLOOKUP(E197,'Prior Attainment'!$A$3:$B$23,2,FALSE),"")</f>
        <v/>
      </c>
      <c r="M197" s="34" t="str">
        <f>IF(F197&lt;&gt;0,VLOOKUP(F197,'Prior Attainment'!$A$3:$B$23,2,FALSE),"")</f>
        <v/>
      </c>
      <c r="N197" s="34" t="str">
        <f>IF(G197&lt;&gt;0,VLOOKUP(G197,'Prior Attainment'!$A$3:$B$23,2,FALSE),"")</f>
        <v/>
      </c>
      <c r="O197" s="35" t="e">
        <f t="shared" si="14"/>
        <v>#DIV/0!</v>
      </c>
      <c r="P197" s="35" t="e">
        <f t="shared" si="15"/>
        <v>#DIV/0!</v>
      </c>
      <c r="Q197" s="36" t="e">
        <f>IF(P197&lt;&gt;"",VLOOKUP(P197,Expectations!$A$2:$B$25,2,TRUE),"")</f>
        <v>#DIV/0!</v>
      </c>
      <c r="R197" s="37" t="e">
        <f>IF(P197&lt;&gt;"",VLOOKUP(P197,Expectations!$A$2:$C$25,3,TRUE),"")</f>
        <v>#DIV/0!</v>
      </c>
      <c r="S197" s="17" t="str">
        <f>IF(H197&gt;0,VLOOKUP(H197,Reading!$A$3:$B$61,2,FALSE),"")</f>
        <v/>
      </c>
      <c r="T197" s="38" t="str">
        <f>IF(J197&gt;0,VLOOKUP(J197,'TA scores'!$A$2:$B$16,2,FALSE),"")</f>
        <v/>
      </c>
      <c r="U197" s="16" t="str">
        <f>IF(I197&gt;0,VLOOKUP(I197,Maths!$A$3:$B$121,2,FALSE),"")</f>
        <v/>
      </c>
      <c r="V197" s="16" t="str">
        <f>IF(K197&gt;0,VLOOKUP(K197,GPS!$A$3:$B$121,2,FALSE),"")</f>
        <v/>
      </c>
      <c r="W197" s="39" t="e">
        <f>IF(R197&lt;&gt;"",VLOOKUP(R197,Expectations!$C$2:$F$25,2,FALSE),"")</f>
        <v>#DIV/0!</v>
      </c>
      <c r="X197" s="39" t="e">
        <f>IF(R197&lt;&gt;"",VLOOKUP(R197,Expectations!$C$2:$F$25,3,FALSE),"")</f>
        <v>#DIV/0!</v>
      </c>
      <c r="Y197" s="39" t="e">
        <f>IF(R197&lt;&gt;"",VLOOKUP(R197,Expectations!$C$2:$F$25,4,FALSE),"")</f>
        <v>#DIV/0!</v>
      </c>
      <c r="Z197" s="5" t="str">
        <f t="shared" si="16"/>
        <v/>
      </c>
      <c r="AA197" s="5" t="str">
        <f t="shared" si="17"/>
        <v/>
      </c>
      <c r="AB197" s="5" t="str">
        <f t="shared" si="18"/>
        <v/>
      </c>
    </row>
    <row r="198" spans="1:28" x14ac:dyDescent="0.35">
      <c r="A198" s="20"/>
      <c r="B198" s="19"/>
      <c r="C198" s="19"/>
      <c r="D198" s="19"/>
      <c r="E198" s="18"/>
      <c r="F198" s="19"/>
      <c r="G198" s="19"/>
      <c r="H198" s="18"/>
      <c r="I198" s="19"/>
      <c r="J198" s="19"/>
      <c r="K198" s="19"/>
      <c r="L198" s="34" t="str">
        <f>IF(E198&lt;&gt;0,VLOOKUP(E198,'Prior Attainment'!$A$3:$B$23,2,FALSE),"")</f>
        <v/>
      </c>
      <c r="M198" s="34" t="str">
        <f>IF(F198&lt;&gt;0,VLOOKUP(F198,'Prior Attainment'!$A$3:$B$23,2,FALSE),"")</f>
        <v/>
      </c>
      <c r="N198" s="34" t="str">
        <f>IF(G198&lt;&gt;0,VLOOKUP(G198,'Prior Attainment'!$A$3:$B$23,2,FALSE),"")</f>
        <v/>
      </c>
      <c r="O198" s="35" t="e">
        <f t="shared" ref="O198:O261" si="19">AVERAGEIF(L198:M198,"&lt;&gt;0")</f>
        <v>#DIV/0!</v>
      </c>
      <c r="P198" s="35" t="e">
        <f t="shared" ref="P198:P261" si="20">AVERAGEIF(N198:O198,"&lt;&gt;0")</f>
        <v>#DIV/0!</v>
      </c>
      <c r="Q198" s="36" t="e">
        <f>IF(P198&lt;&gt;"",VLOOKUP(P198,Expectations!$A$2:$B$25,2,TRUE),"")</f>
        <v>#DIV/0!</v>
      </c>
      <c r="R198" s="37" t="e">
        <f>IF(P198&lt;&gt;"",VLOOKUP(P198,Expectations!$A$2:$C$25,3,TRUE),"")</f>
        <v>#DIV/0!</v>
      </c>
      <c r="S198" s="17" t="str">
        <f>IF(H198&gt;0,VLOOKUP(H198,Reading!$A$3:$B$61,2,FALSE),"")</f>
        <v/>
      </c>
      <c r="T198" s="38" t="str">
        <f>IF(J198&gt;0,VLOOKUP(J198,'TA scores'!$A$2:$B$16,2,FALSE),"")</f>
        <v/>
      </c>
      <c r="U198" s="16" t="str">
        <f>IF(I198&gt;0,VLOOKUP(I198,Maths!$A$3:$B$121,2,FALSE),"")</f>
        <v/>
      </c>
      <c r="V198" s="16" t="str">
        <f>IF(K198&gt;0,VLOOKUP(K198,GPS!$A$3:$B$121,2,FALSE),"")</f>
        <v/>
      </c>
      <c r="W198" s="39" t="e">
        <f>IF(R198&lt;&gt;"",VLOOKUP(R198,Expectations!$C$2:$F$25,2,FALSE),"")</f>
        <v>#DIV/0!</v>
      </c>
      <c r="X198" s="39" t="e">
        <f>IF(R198&lt;&gt;"",VLOOKUP(R198,Expectations!$C$2:$F$25,3,FALSE),"")</f>
        <v>#DIV/0!</v>
      </c>
      <c r="Y198" s="39" t="e">
        <f>IF(R198&lt;&gt;"",VLOOKUP(R198,Expectations!$C$2:$F$25,4,FALSE),"")</f>
        <v>#DIV/0!</v>
      </c>
      <c r="Z198" s="5" t="str">
        <f t="shared" si="16"/>
        <v/>
      </c>
      <c r="AA198" s="5" t="str">
        <f t="shared" si="17"/>
        <v/>
      </c>
      <c r="AB198" s="5" t="str">
        <f t="shared" si="18"/>
        <v/>
      </c>
    </row>
    <row r="199" spans="1:28" x14ac:dyDescent="0.35">
      <c r="A199" s="20"/>
      <c r="B199" s="19"/>
      <c r="C199" s="19"/>
      <c r="D199" s="19"/>
      <c r="E199" s="18"/>
      <c r="F199" s="19"/>
      <c r="G199" s="19"/>
      <c r="H199" s="18"/>
      <c r="I199" s="19"/>
      <c r="J199" s="19"/>
      <c r="K199" s="19"/>
      <c r="L199" s="34" t="str">
        <f>IF(E199&lt;&gt;0,VLOOKUP(E199,'Prior Attainment'!$A$3:$B$23,2,FALSE),"")</f>
        <v/>
      </c>
      <c r="M199" s="34" t="str">
        <f>IF(F199&lt;&gt;0,VLOOKUP(F199,'Prior Attainment'!$A$3:$B$23,2,FALSE),"")</f>
        <v/>
      </c>
      <c r="N199" s="34" t="str">
        <f>IF(G199&lt;&gt;0,VLOOKUP(G199,'Prior Attainment'!$A$3:$B$23,2,FALSE),"")</f>
        <v/>
      </c>
      <c r="O199" s="35" t="e">
        <f t="shared" si="19"/>
        <v>#DIV/0!</v>
      </c>
      <c r="P199" s="35" t="e">
        <f t="shared" si="20"/>
        <v>#DIV/0!</v>
      </c>
      <c r="Q199" s="36" t="e">
        <f>IF(P199&lt;&gt;"",VLOOKUP(P199,Expectations!$A$2:$B$25,2,TRUE),"")</f>
        <v>#DIV/0!</v>
      </c>
      <c r="R199" s="37" t="e">
        <f>IF(P199&lt;&gt;"",VLOOKUP(P199,Expectations!$A$2:$C$25,3,TRUE),"")</f>
        <v>#DIV/0!</v>
      </c>
      <c r="S199" s="17" t="str">
        <f>IF(H199&gt;0,VLOOKUP(H199,Reading!$A$3:$B$61,2,FALSE),"")</f>
        <v/>
      </c>
      <c r="T199" s="38" t="str">
        <f>IF(J199&gt;0,VLOOKUP(J199,'TA scores'!$A$2:$B$16,2,FALSE),"")</f>
        <v/>
      </c>
      <c r="U199" s="16" t="str">
        <f>IF(I199&gt;0,VLOOKUP(I199,Maths!$A$3:$B$121,2,FALSE),"")</f>
        <v/>
      </c>
      <c r="V199" s="16" t="str">
        <f>IF(K199&gt;0,VLOOKUP(K199,GPS!$A$3:$B$121,2,FALSE),"")</f>
        <v/>
      </c>
      <c r="W199" s="39" t="e">
        <f>IF(R199&lt;&gt;"",VLOOKUP(R199,Expectations!$C$2:$F$25,2,FALSE),"")</f>
        <v>#DIV/0!</v>
      </c>
      <c r="X199" s="39" t="e">
        <f>IF(R199&lt;&gt;"",VLOOKUP(R199,Expectations!$C$2:$F$25,3,FALSE),"")</f>
        <v>#DIV/0!</v>
      </c>
      <c r="Y199" s="39" t="e">
        <f>IF(R199&lt;&gt;"",VLOOKUP(R199,Expectations!$C$2:$F$25,4,FALSE),"")</f>
        <v>#DIV/0!</v>
      </c>
      <c r="Z199" s="5" t="str">
        <f t="shared" si="16"/>
        <v/>
      </c>
      <c r="AA199" s="5" t="str">
        <f t="shared" si="17"/>
        <v/>
      </c>
      <c r="AB199" s="5" t="str">
        <f t="shared" si="18"/>
        <v/>
      </c>
    </row>
    <row r="200" spans="1:28" x14ac:dyDescent="0.35">
      <c r="A200" s="20"/>
      <c r="B200" s="19"/>
      <c r="C200" s="19"/>
      <c r="D200" s="19"/>
      <c r="E200" s="18"/>
      <c r="F200" s="19"/>
      <c r="G200" s="19"/>
      <c r="H200" s="18"/>
      <c r="I200" s="19"/>
      <c r="J200" s="19"/>
      <c r="K200" s="19"/>
      <c r="L200" s="34" t="str">
        <f>IF(E200&lt;&gt;0,VLOOKUP(E200,'Prior Attainment'!$A$3:$B$23,2,FALSE),"")</f>
        <v/>
      </c>
      <c r="M200" s="34" t="str">
        <f>IF(F200&lt;&gt;0,VLOOKUP(F200,'Prior Attainment'!$A$3:$B$23,2,FALSE),"")</f>
        <v/>
      </c>
      <c r="N200" s="34" t="str">
        <f>IF(G200&lt;&gt;0,VLOOKUP(G200,'Prior Attainment'!$A$3:$B$23,2,FALSE),"")</f>
        <v/>
      </c>
      <c r="O200" s="35" t="e">
        <f t="shared" si="19"/>
        <v>#DIV/0!</v>
      </c>
      <c r="P200" s="35" t="e">
        <f t="shared" si="20"/>
        <v>#DIV/0!</v>
      </c>
      <c r="Q200" s="36" t="e">
        <f>IF(P200&lt;&gt;"",VLOOKUP(P200,Expectations!$A$2:$B$25,2,TRUE),"")</f>
        <v>#DIV/0!</v>
      </c>
      <c r="R200" s="37" t="e">
        <f>IF(P200&lt;&gt;"",VLOOKUP(P200,Expectations!$A$2:$C$25,3,TRUE),"")</f>
        <v>#DIV/0!</v>
      </c>
      <c r="S200" s="17" t="str">
        <f>IF(H200&gt;0,VLOOKUP(H200,Reading!$A$3:$B$61,2,FALSE),"")</f>
        <v/>
      </c>
      <c r="T200" s="38" t="str">
        <f>IF(J200&gt;0,VLOOKUP(J200,'TA scores'!$A$2:$B$16,2,FALSE),"")</f>
        <v/>
      </c>
      <c r="U200" s="16" t="str">
        <f>IF(I200&gt;0,VLOOKUP(I200,Maths!$A$3:$B$121,2,FALSE),"")</f>
        <v/>
      </c>
      <c r="V200" s="16" t="str">
        <f>IF(K200&gt;0,VLOOKUP(K200,GPS!$A$3:$B$121,2,FALSE),"")</f>
        <v/>
      </c>
      <c r="W200" s="39" t="e">
        <f>IF(R200&lt;&gt;"",VLOOKUP(R200,Expectations!$C$2:$F$25,2,FALSE),"")</f>
        <v>#DIV/0!</v>
      </c>
      <c r="X200" s="39" t="e">
        <f>IF(R200&lt;&gt;"",VLOOKUP(R200,Expectations!$C$2:$F$25,3,FALSE),"")</f>
        <v>#DIV/0!</v>
      </c>
      <c r="Y200" s="39" t="e">
        <f>IF(R200&lt;&gt;"",VLOOKUP(R200,Expectations!$C$2:$F$25,4,FALSE),"")</f>
        <v>#DIV/0!</v>
      </c>
      <c r="Z200" s="5" t="str">
        <f t="shared" si="16"/>
        <v/>
      </c>
      <c r="AA200" s="5" t="str">
        <f t="shared" si="17"/>
        <v/>
      </c>
      <c r="AB200" s="5" t="str">
        <f t="shared" si="18"/>
        <v/>
      </c>
    </row>
    <row r="201" spans="1:28" x14ac:dyDescent="0.35">
      <c r="A201" s="20"/>
      <c r="B201" s="19"/>
      <c r="C201" s="19"/>
      <c r="D201" s="19"/>
      <c r="E201" s="18"/>
      <c r="F201" s="19"/>
      <c r="G201" s="19"/>
      <c r="H201" s="18"/>
      <c r="I201" s="19"/>
      <c r="J201" s="19"/>
      <c r="K201" s="19"/>
      <c r="L201" s="34" t="str">
        <f>IF(E201&lt;&gt;0,VLOOKUP(E201,'Prior Attainment'!$A$3:$B$23,2,FALSE),"")</f>
        <v/>
      </c>
      <c r="M201" s="34" t="str">
        <f>IF(F201&lt;&gt;0,VLOOKUP(F201,'Prior Attainment'!$A$3:$B$23,2,FALSE),"")</f>
        <v/>
      </c>
      <c r="N201" s="34" t="str">
        <f>IF(G201&lt;&gt;0,VLOOKUP(G201,'Prior Attainment'!$A$3:$B$23,2,FALSE),"")</f>
        <v/>
      </c>
      <c r="O201" s="35" t="e">
        <f t="shared" si="19"/>
        <v>#DIV/0!</v>
      </c>
      <c r="P201" s="35" t="e">
        <f t="shared" si="20"/>
        <v>#DIV/0!</v>
      </c>
      <c r="Q201" s="36" t="e">
        <f>IF(P201&lt;&gt;"",VLOOKUP(P201,Expectations!$A$2:$B$25,2,TRUE),"")</f>
        <v>#DIV/0!</v>
      </c>
      <c r="R201" s="37" t="e">
        <f>IF(P201&lt;&gt;"",VLOOKUP(P201,Expectations!$A$2:$C$25,3,TRUE),"")</f>
        <v>#DIV/0!</v>
      </c>
      <c r="S201" s="17" t="str">
        <f>IF(H201&gt;0,VLOOKUP(H201,Reading!$A$3:$B$61,2,FALSE),"")</f>
        <v/>
      </c>
      <c r="T201" s="38" t="str">
        <f>IF(J201&gt;0,VLOOKUP(J201,'TA scores'!$A$2:$B$16,2,FALSE),"")</f>
        <v/>
      </c>
      <c r="U201" s="16" t="str">
        <f>IF(I201&gt;0,VLOOKUP(I201,Maths!$A$3:$B$121,2,FALSE),"")</f>
        <v/>
      </c>
      <c r="V201" s="16" t="str">
        <f>IF(K201&gt;0,VLOOKUP(K201,GPS!$A$3:$B$121,2,FALSE),"")</f>
        <v/>
      </c>
      <c r="W201" s="39" t="e">
        <f>IF(R201&lt;&gt;"",VLOOKUP(R201,Expectations!$C$2:$F$25,2,FALSE),"")</f>
        <v>#DIV/0!</v>
      </c>
      <c r="X201" s="39" t="e">
        <f>IF(R201&lt;&gt;"",VLOOKUP(R201,Expectations!$C$2:$F$25,3,FALSE),"")</f>
        <v>#DIV/0!</v>
      </c>
      <c r="Y201" s="39" t="e">
        <f>IF(R201&lt;&gt;"",VLOOKUP(R201,Expectations!$C$2:$F$25,4,FALSE),"")</f>
        <v>#DIV/0!</v>
      </c>
      <c r="Z201" s="5" t="str">
        <f t="shared" ref="Z201:Z264" si="21">IF(ISNUMBER(S201),S201-W201,"")</f>
        <v/>
      </c>
      <c r="AA201" s="5" t="str">
        <f t="shared" ref="AA201:AA264" si="22">IF(ISNUMBER(T201),T201-X201,"")</f>
        <v/>
      </c>
      <c r="AB201" s="5" t="str">
        <f t="shared" ref="AB201:AB264" si="23">IF(ISNUMBER(U201),U201-Y201,"")</f>
        <v/>
      </c>
    </row>
    <row r="202" spans="1:28" x14ac:dyDescent="0.35">
      <c r="A202" s="20"/>
      <c r="B202" s="19"/>
      <c r="C202" s="19"/>
      <c r="D202" s="19"/>
      <c r="E202" s="18"/>
      <c r="F202" s="19"/>
      <c r="G202" s="19"/>
      <c r="H202" s="18"/>
      <c r="I202" s="19"/>
      <c r="J202" s="19"/>
      <c r="K202" s="19"/>
      <c r="L202" s="34" t="str">
        <f>IF(E202&lt;&gt;0,VLOOKUP(E202,'Prior Attainment'!$A$3:$B$23,2,FALSE),"")</f>
        <v/>
      </c>
      <c r="M202" s="34" t="str">
        <f>IF(F202&lt;&gt;0,VLOOKUP(F202,'Prior Attainment'!$A$3:$B$23,2,FALSE),"")</f>
        <v/>
      </c>
      <c r="N202" s="34" t="str">
        <f>IF(G202&lt;&gt;0,VLOOKUP(G202,'Prior Attainment'!$A$3:$B$23,2,FALSE),"")</f>
        <v/>
      </c>
      <c r="O202" s="35" t="e">
        <f t="shared" si="19"/>
        <v>#DIV/0!</v>
      </c>
      <c r="P202" s="35" t="e">
        <f t="shared" si="20"/>
        <v>#DIV/0!</v>
      </c>
      <c r="Q202" s="36" t="e">
        <f>IF(P202&lt;&gt;"",VLOOKUP(P202,Expectations!$A$2:$B$25,2,TRUE),"")</f>
        <v>#DIV/0!</v>
      </c>
      <c r="R202" s="37" t="e">
        <f>IF(P202&lt;&gt;"",VLOOKUP(P202,Expectations!$A$2:$C$25,3,TRUE),"")</f>
        <v>#DIV/0!</v>
      </c>
      <c r="S202" s="17" t="str">
        <f>IF(H202&gt;0,VLOOKUP(H202,Reading!$A$3:$B$61,2,FALSE),"")</f>
        <v/>
      </c>
      <c r="T202" s="38" t="str">
        <f>IF(J202&gt;0,VLOOKUP(J202,'TA scores'!$A$2:$B$16,2,FALSE),"")</f>
        <v/>
      </c>
      <c r="U202" s="16" t="str">
        <f>IF(I202&gt;0,VLOOKUP(I202,Maths!$A$3:$B$121,2,FALSE),"")</f>
        <v/>
      </c>
      <c r="V202" s="16" t="str">
        <f>IF(K202&gt;0,VLOOKUP(K202,GPS!$A$3:$B$121,2,FALSE),"")</f>
        <v/>
      </c>
      <c r="W202" s="39" t="e">
        <f>IF(R202&lt;&gt;"",VLOOKUP(R202,Expectations!$C$2:$F$25,2,FALSE),"")</f>
        <v>#DIV/0!</v>
      </c>
      <c r="X202" s="39" t="e">
        <f>IF(R202&lt;&gt;"",VLOOKUP(R202,Expectations!$C$2:$F$25,3,FALSE),"")</f>
        <v>#DIV/0!</v>
      </c>
      <c r="Y202" s="39" t="e">
        <f>IF(R202&lt;&gt;"",VLOOKUP(R202,Expectations!$C$2:$F$25,4,FALSE),"")</f>
        <v>#DIV/0!</v>
      </c>
      <c r="Z202" s="5" t="str">
        <f t="shared" si="21"/>
        <v/>
      </c>
      <c r="AA202" s="5" t="str">
        <f t="shared" si="22"/>
        <v/>
      </c>
      <c r="AB202" s="5" t="str">
        <f t="shared" si="23"/>
        <v/>
      </c>
    </row>
    <row r="203" spans="1:28" x14ac:dyDescent="0.35">
      <c r="A203" s="20"/>
      <c r="B203" s="19"/>
      <c r="C203" s="19"/>
      <c r="D203" s="19"/>
      <c r="E203" s="18"/>
      <c r="F203" s="19"/>
      <c r="G203" s="19"/>
      <c r="H203" s="18"/>
      <c r="I203" s="19"/>
      <c r="J203" s="19"/>
      <c r="K203" s="19"/>
      <c r="L203" s="34" t="str">
        <f>IF(E203&lt;&gt;0,VLOOKUP(E203,'Prior Attainment'!$A$3:$B$23,2,FALSE),"")</f>
        <v/>
      </c>
      <c r="M203" s="34" t="str">
        <f>IF(F203&lt;&gt;0,VLOOKUP(F203,'Prior Attainment'!$A$3:$B$23,2,FALSE),"")</f>
        <v/>
      </c>
      <c r="N203" s="34" t="str">
        <f>IF(G203&lt;&gt;0,VLOOKUP(G203,'Prior Attainment'!$A$3:$B$23,2,FALSE),"")</f>
        <v/>
      </c>
      <c r="O203" s="35" t="e">
        <f t="shared" si="19"/>
        <v>#DIV/0!</v>
      </c>
      <c r="P203" s="35" t="e">
        <f t="shared" si="20"/>
        <v>#DIV/0!</v>
      </c>
      <c r="Q203" s="36" t="e">
        <f>IF(P203&lt;&gt;"",VLOOKUP(P203,Expectations!$A$2:$B$25,2,TRUE),"")</f>
        <v>#DIV/0!</v>
      </c>
      <c r="R203" s="37" t="e">
        <f>IF(P203&lt;&gt;"",VLOOKUP(P203,Expectations!$A$2:$C$25,3,TRUE),"")</f>
        <v>#DIV/0!</v>
      </c>
      <c r="S203" s="17" t="str">
        <f>IF(H203&gt;0,VLOOKUP(H203,Reading!$A$3:$B$61,2,FALSE),"")</f>
        <v/>
      </c>
      <c r="T203" s="38" t="str">
        <f>IF(J203&gt;0,VLOOKUP(J203,'TA scores'!$A$2:$B$16,2,FALSE),"")</f>
        <v/>
      </c>
      <c r="U203" s="16" t="str">
        <f>IF(I203&gt;0,VLOOKUP(I203,Maths!$A$3:$B$121,2,FALSE),"")</f>
        <v/>
      </c>
      <c r="V203" s="16" t="str">
        <f>IF(K203&gt;0,VLOOKUP(K203,GPS!$A$3:$B$121,2,FALSE),"")</f>
        <v/>
      </c>
      <c r="W203" s="39" t="e">
        <f>IF(R203&lt;&gt;"",VLOOKUP(R203,Expectations!$C$2:$F$25,2,FALSE),"")</f>
        <v>#DIV/0!</v>
      </c>
      <c r="X203" s="39" t="e">
        <f>IF(R203&lt;&gt;"",VLOOKUP(R203,Expectations!$C$2:$F$25,3,FALSE),"")</f>
        <v>#DIV/0!</v>
      </c>
      <c r="Y203" s="39" t="e">
        <f>IF(R203&lt;&gt;"",VLOOKUP(R203,Expectations!$C$2:$F$25,4,FALSE),"")</f>
        <v>#DIV/0!</v>
      </c>
      <c r="Z203" s="5" t="str">
        <f t="shared" si="21"/>
        <v/>
      </c>
      <c r="AA203" s="5" t="str">
        <f t="shared" si="22"/>
        <v/>
      </c>
      <c r="AB203" s="5" t="str">
        <f t="shared" si="23"/>
        <v/>
      </c>
    </row>
    <row r="204" spans="1:28" x14ac:dyDescent="0.35">
      <c r="A204" s="20"/>
      <c r="B204" s="19"/>
      <c r="C204" s="19"/>
      <c r="D204" s="19"/>
      <c r="E204" s="18"/>
      <c r="F204" s="19"/>
      <c r="G204" s="19"/>
      <c r="H204" s="18"/>
      <c r="I204" s="19"/>
      <c r="J204" s="19"/>
      <c r="K204" s="19"/>
      <c r="L204" s="34" t="str">
        <f>IF(E204&lt;&gt;0,VLOOKUP(E204,'Prior Attainment'!$A$3:$B$23,2,FALSE),"")</f>
        <v/>
      </c>
      <c r="M204" s="34" t="str">
        <f>IF(F204&lt;&gt;0,VLOOKUP(F204,'Prior Attainment'!$A$3:$B$23,2,FALSE),"")</f>
        <v/>
      </c>
      <c r="N204" s="34" t="str">
        <f>IF(G204&lt;&gt;0,VLOOKUP(G204,'Prior Attainment'!$A$3:$B$23,2,FALSE),"")</f>
        <v/>
      </c>
      <c r="O204" s="35" t="e">
        <f t="shared" si="19"/>
        <v>#DIV/0!</v>
      </c>
      <c r="P204" s="35" t="e">
        <f t="shared" si="20"/>
        <v>#DIV/0!</v>
      </c>
      <c r="Q204" s="36" t="e">
        <f>IF(P204&lt;&gt;"",VLOOKUP(P204,Expectations!$A$2:$B$25,2,TRUE),"")</f>
        <v>#DIV/0!</v>
      </c>
      <c r="R204" s="37" t="e">
        <f>IF(P204&lt;&gt;"",VLOOKUP(P204,Expectations!$A$2:$C$25,3,TRUE),"")</f>
        <v>#DIV/0!</v>
      </c>
      <c r="S204" s="17" t="str">
        <f>IF(H204&gt;0,VLOOKUP(H204,Reading!$A$3:$B$61,2,FALSE),"")</f>
        <v/>
      </c>
      <c r="T204" s="38" t="str">
        <f>IF(J204&gt;0,VLOOKUP(J204,'TA scores'!$A$2:$B$16,2,FALSE),"")</f>
        <v/>
      </c>
      <c r="U204" s="16" t="str">
        <f>IF(I204&gt;0,VLOOKUP(I204,Maths!$A$3:$B$121,2,FALSE),"")</f>
        <v/>
      </c>
      <c r="V204" s="16" t="str">
        <f>IF(K204&gt;0,VLOOKUP(K204,GPS!$A$3:$B$121,2,FALSE),"")</f>
        <v/>
      </c>
      <c r="W204" s="39" t="e">
        <f>IF(R204&lt;&gt;"",VLOOKUP(R204,Expectations!$C$2:$F$25,2,FALSE),"")</f>
        <v>#DIV/0!</v>
      </c>
      <c r="X204" s="39" t="e">
        <f>IF(R204&lt;&gt;"",VLOOKUP(R204,Expectations!$C$2:$F$25,3,FALSE),"")</f>
        <v>#DIV/0!</v>
      </c>
      <c r="Y204" s="39" t="e">
        <f>IF(R204&lt;&gt;"",VLOOKUP(R204,Expectations!$C$2:$F$25,4,FALSE),"")</f>
        <v>#DIV/0!</v>
      </c>
      <c r="Z204" s="5" t="str">
        <f t="shared" si="21"/>
        <v/>
      </c>
      <c r="AA204" s="5" t="str">
        <f t="shared" si="22"/>
        <v/>
      </c>
      <c r="AB204" s="5" t="str">
        <f t="shared" si="23"/>
        <v/>
      </c>
    </row>
    <row r="205" spans="1:28" x14ac:dyDescent="0.35">
      <c r="A205" s="20"/>
      <c r="B205" s="19"/>
      <c r="C205" s="19"/>
      <c r="D205" s="19"/>
      <c r="E205" s="18"/>
      <c r="F205" s="19"/>
      <c r="G205" s="19"/>
      <c r="H205" s="18"/>
      <c r="I205" s="19"/>
      <c r="J205" s="19"/>
      <c r="K205" s="19"/>
      <c r="L205" s="34" t="str">
        <f>IF(E205&lt;&gt;0,VLOOKUP(E205,'Prior Attainment'!$A$3:$B$23,2,FALSE),"")</f>
        <v/>
      </c>
      <c r="M205" s="34" t="str">
        <f>IF(F205&lt;&gt;0,VLOOKUP(F205,'Prior Attainment'!$A$3:$B$23,2,FALSE),"")</f>
        <v/>
      </c>
      <c r="N205" s="34" t="str">
        <f>IF(G205&lt;&gt;0,VLOOKUP(G205,'Prior Attainment'!$A$3:$B$23,2,FALSE),"")</f>
        <v/>
      </c>
      <c r="O205" s="35" t="e">
        <f t="shared" si="19"/>
        <v>#DIV/0!</v>
      </c>
      <c r="P205" s="35" t="e">
        <f t="shared" si="20"/>
        <v>#DIV/0!</v>
      </c>
      <c r="Q205" s="36" t="e">
        <f>IF(P205&lt;&gt;"",VLOOKUP(P205,Expectations!$A$2:$B$25,2,TRUE),"")</f>
        <v>#DIV/0!</v>
      </c>
      <c r="R205" s="37" t="e">
        <f>IF(P205&lt;&gt;"",VLOOKUP(P205,Expectations!$A$2:$C$25,3,TRUE),"")</f>
        <v>#DIV/0!</v>
      </c>
      <c r="S205" s="17" t="str">
        <f>IF(H205&gt;0,VLOOKUP(H205,Reading!$A$3:$B$61,2,FALSE),"")</f>
        <v/>
      </c>
      <c r="T205" s="38" t="str">
        <f>IF(J205&gt;0,VLOOKUP(J205,'TA scores'!$A$2:$B$16,2,FALSE),"")</f>
        <v/>
      </c>
      <c r="U205" s="16" t="str">
        <f>IF(I205&gt;0,VLOOKUP(I205,Maths!$A$3:$B$121,2,FALSE),"")</f>
        <v/>
      </c>
      <c r="V205" s="16" t="str">
        <f>IF(K205&gt;0,VLOOKUP(K205,GPS!$A$3:$B$121,2,FALSE),"")</f>
        <v/>
      </c>
      <c r="W205" s="39" t="e">
        <f>IF(R205&lt;&gt;"",VLOOKUP(R205,Expectations!$C$2:$F$25,2,FALSE),"")</f>
        <v>#DIV/0!</v>
      </c>
      <c r="X205" s="39" t="e">
        <f>IF(R205&lt;&gt;"",VLOOKUP(R205,Expectations!$C$2:$F$25,3,FALSE),"")</f>
        <v>#DIV/0!</v>
      </c>
      <c r="Y205" s="39" t="e">
        <f>IF(R205&lt;&gt;"",VLOOKUP(R205,Expectations!$C$2:$F$25,4,FALSE),"")</f>
        <v>#DIV/0!</v>
      </c>
      <c r="Z205" s="5" t="str">
        <f t="shared" si="21"/>
        <v/>
      </c>
      <c r="AA205" s="5" t="str">
        <f t="shared" si="22"/>
        <v/>
      </c>
      <c r="AB205" s="5" t="str">
        <f t="shared" si="23"/>
        <v/>
      </c>
    </row>
    <row r="206" spans="1:28" x14ac:dyDescent="0.35">
      <c r="A206" s="20"/>
      <c r="B206" s="19"/>
      <c r="C206" s="19"/>
      <c r="D206" s="19"/>
      <c r="E206" s="18"/>
      <c r="F206" s="19"/>
      <c r="G206" s="19"/>
      <c r="H206" s="18"/>
      <c r="I206" s="19"/>
      <c r="J206" s="19"/>
      <c r="K206" s="19"/>
      <c r="L206" s="34" t="str">
        <f>IF(E206&lt;&gt;0,VLOOKUP(E206,'Prior Attainment'!$A$3:$B$23,2,FALSE),"")</f>
        <v/>
      </c>
      <c r="M206" s="34" t="str">
        <f>IF(F206&lt;&gt;0,VLOOKUP(F206,'Prior Attainment'!$A$3:$B$23,2,FALSE),"")</f>
        <v/>
      </c>
      <c r="N206" s="34" t="str">
        <f>IF(G206&lt;&gt;0,VLOOKUP(G206,'Prior Attainment'!$A$3:$B$23,2,FALSE),"")</f>
        <v/>
      </c>
      <c r="O206" s="35" t="e">
        <f t="shared" si="19"/>
        <v>#DIV/0!</v>
      </c>
      <c r="P206" s="35" t="e">
        <f t="shared" si="20"/>
        <v>#DIV/0!</v>
      </c>
      <c r="Q206" s="36" t="e">
        <f>IF(P206&lt;&gt;"",VLOOKUP(P206,Expectations!$A$2:$B$25,2,TRUE),"")</f>
        <v>#DIV/0!</v>
      </c>
      <c r="R206" s="37" t="e">
        <f>IF(P206&lt;&gt;"",VLOOKUP(P206,Expectations!$A$2:$C$25,3,TRUE),"")</f>
        <v>#DIV/0!</v>
      </c>
      <c r="S206" s="17" t="str">
        <f>IF(H206&gt;0,VLOOKUP(H206,Reading!$A$3:$B$61,2,FALSE),"")</f>
        <v/>
      </c>
      <c r="T206" s="38" t="str">
        <f>IF(J206&gt;0,VLOOKUP(J206,'TA scores'!$A$2:$B$16,2,FALSE),"")</f>
        <v/>
      </c>
      <c r="U206" s="16" t="str">
        <f>IF(I206&gt;0,VLOOKUP(I206,Maths!$A$3:$B$121,2,FALSE),"")</f>
        <v/>
      </c>
      <c r="V206" s="16" t="str">
        <f>IF(K206&gt;0,VLOOKUP(K206,GPS!$A$3:$B$121,2,FALSE),"")</f>
        <v/>
      </c>
      <c r="W206" s="39" t="e">
        <f>IF(R206&lt;&gt;"",VLOOKUP(R206,Expectations!$C$2:$F$25,2,FALSE),"")</f>
        <v>#DIV/0!</v>
      </c>
      <c r="X206" s="39" t="e">
        <f>IF(R206&lt;&gt;"",VLOOKUP(R206,Expectations!$C$2:$F$25,3,FALSE),"")</f>
        <v>#DIV/0!</v>
      </c>
      <c r="Y206" s="39" t="e">
        <f>IF(R206&lt;&gt;"",VLOOKUP(R206,Expectations!$C$2:$F$25,4,FALSE),"")</f>
        <v>#DIV/0!</v>
      </c>
      <c r="Z206" s="5" t="str">
        <f t="shared" si="21"/>
        <v/>
      </c>
      <c r="AA206" s="5" t="str">
        <f t="shared" si="22"/>
        <v/>
      </c>
      <c r="AB206" s="5" t="str">
        <f t="shared" si="23"/>
        <v/>
      </c>
    </row>
    <row r="207" spans="1:28" x14ac:dyDescent="0.35">
      <c r="A207" s="20"/>
      <c r="B207" s="19"/>
      <c r="C207" s="19"/>
      <c r="D207" s="19"/>
      <c r="E207" s="18"/>
      <c r="F207" s="19"/>
      <c r="G207" s="19"/>
      <c r="H207" s="18"/>
      <c r="I207" s="19"/>
      <c r="J207" s="19"/>
      <c r="K207" s="19"/>
      <c r="L207" s="34" t="str">
        <f>IF(E207&lt;&gt;0,VLOOKUP(E207,'Prior Attainment'!$A$3:$B$23,2,FALSE),"")</f>
        <v/>
      </c>
      <c r="M207" s="34" t="str">
        <f>IF(F207&lt;&gt;0,VLOOKUP(F207,'Prior Attainment'!$A$3:$B$23,2,FALSE),"")</f>
        <v/>
      </c>
      <c r="N207" s="34" t="str">
        <f>IF(G207&lt;&gt;0,VLOOKUP(G207,'Prior Attainment'!$A$3:$B$23,2,FALSE),"")</f>
        <v/>
      </c>
      <c r="O207" s="35" t="e">
        <f t="shared" si="19"/>
        <v>#DIV/0!</v>
      </c>
      <c r="P207" s="35" t="e">
        <f t="shared" si="20"/>
        <v>#DIV/0!</v>
      </c>
      <c r="Q207" s="36" t="e">
        <f>IF(P207&lt;&gt;"",VLOOKUP(P207,Expectations!$A$2:$B$25,2,TRUE),"")</f>
        <v>#DIV/0!</v>
      </c>
      <c r="R207" s="37" t="e">
        <f>IF(P207&lt;&gt;"",VLOOKUP(P207,Expectations!$A$2:$C$25,3,TRUE),"")</f>
        <v>#DIV/0!</v>
      </c>
      <c r="S207" s="17" t="str">
        <f>IF(H207&gt;0,VLOOKUP(H207,Reading!$A$3:$B$61,2,FALSE),"")</f>
        <v/>
      </c>
      <c r="T207" s="38" t="str">
        <f>IF(J207&gt;0,VLOOKUP(J207,'TA scores'!$A$2:$B$16,2,FALSE),"")</f>
        <v/>
      </c>
      <c r="U207" s="16" t="str">
        <f>IF(I207&gt;0,VLOOKUP(I207,Maths!$A$3:$B$121,2,FALSE),"")</f>
        <v/>
      </c>
      <c r="V207" s="16" t="str">
        <f>IF(K207&gt;0,VLOOKUP(K207,GPS!$A$3:$B$121,2,FALSE),"")</f>
        <v/>
      </c>
      <c r="W207" s="39" t="e">
        <f>IF(R207&lt;&gt;"",VLOOKUP(R207,Expectations!$C$2:$F$25,2,FALSE),"")</f>
        <v>#DIV/0!</v>
      </c>
      <c r="X207" s="39" t="e">
        <f>IF(R207&lt;&gt;"",VLOOKUP(R207,Expectations!$C$2:$F$25,3,FALSE),"")</f>
        <v>#DIV/0!</v>
      </c>
      <c r="Y207" s="39" t="e">
        <f>IF(R207&lt;&gt;"",VLOOKUP(R207,Expectations!$C$2:$F$25,4,FALSE),"")</f>
        <v>#DIV/0!</v>
      </c>
      <c r="Z207" s="5" t="str">
        <f t="shared" si="21"/>
        <v/>
      </c>
      <c r="AA207" s="5" t="str">
        <f t="shared" si="22"/>
        <v/>
      </c>
      <c r="AB207" s="5" t="str">
        <f t="shared" si="23"/>
        <v/>
      </c>
    </row>
    <row r="208" spans="1:28" x14ac:dyDescent="0.35">
      <c r="A208" s="20"/>
      <c r="B208" s="19"/>
      <c r="C208" s="19"/>
      <c r="D208" s="19"/>
      <c r="E208" s="18"/>
      <c r="F208" s="19"/>
      <c r="G208" s="19"/>
      <c r="H208" s="18"/>
      <c r="I208" s="19"/>
      <c r="J208" s="19"/>
      <c r="K208" s="19"/>
      <c r="L208" s="34" t="str">
        <f>IF(E208&lt;&gt;0,VLOOKUP(E208,'Prior Attainment'!$A$3:$B$23,2,FALSE),"")</f>
        <v/>
      </c>
      <c r="M208" s="34" t="str">
        <f>IF(F208&lt;&gt;0,VLOOKUP(F208,'Prior Attainment'!$A$3:$B$23,2,FALSE),"")</f>
        <v/>
      </c>
      <c r="N208" s="34" t="str">
        <f>IF(G208&lt;&gt;0,VLOOKUP(G208,'Prior Attainment'!$A$3:$B$23,2,FALSE),"")</f>
        <v/>
      </c>
      <c r="O208" s="35" t="e">
        <f t="shared" si="19"/>
        <v>#DIV/0!</v>
      </c>
      <c r="P208" s="35" t="e">
        <f t="shared" si="20"/>
        <v>#DIV/0!</v>
      </c>
      <c r="Q208" s="36" t="e">
        <f>IF(P208&lt;&gt;"",VLOOKUP(P208,Expectations!$A$2:$B$25,2,TRUE),"")</f>
        <v>#DIV/0!</v>
      </c>
      <c r="R208" s="37" t="e">
        <f>IF(P208&lt;&gt;"",VLOOKUP(P208,Expectations!$A$2:$C$25,3,TRUE),"")</f>
        <v>#DIV/0!</v>
      </c>
      <c r="S208" s="17" t="str">
        <f>IF(H208&gt;0,VLOOKUP(H208,Reading!$A$3:$B$61,2,FALSE),"")</f>
        <v/>
      </c>
      <c r="T208" s="38" t="str">
        <f>IF(J208&gt;0,VLOOKUP(J208,'TA scores'!$A$2:$B$16,2,FALSE),"")</f>
        <v/>
      </c>
      <c r="U208" s="16" t="str">
        <f>IF(I208&gt;0,VLOOKUP(I208,Maths!$A$3:$B$121,2,FALSE),"")</f>
        <v/>
      </c>
      <c r="V208" s="16" t="str">
        <f>IF(K208&gt;0,VLOOKUP(K208,GPS!$A$3:$B$121,2,FALSE),"")</f>
        <v/>
      </c>
      <c r="W208" s="39" t="e">
        <f>IF(R208&lt;&gt;"",VLOOKUP(R208,Expectations!$C$2:$F$25,2,FALSE),"")</f>
        <v>#DIV/0!</v>
      </c>
      <c r="X208" s="39" t="e">
        <f>IF(R208&lt;&gt;"",VLOOKUP(R208,Expectations!$C$2:$F$25,3,FALSE),"")</f>
        <v>#DIV/0!</v>
      </c>
      <c r="Y208" s="39" t="e">
        <f>IF(R208&lt;&gt;"",VLOOKUP(R208,Expectations!$C$2:$F$25,4,FALSE),"")</f>
        <v>#DIV/0!</v>
      </c>
      <c r="Z208" s="5" t="str">
        <f t="shared" si="21"/>
        <v/>
      </c>
      <c r="AA208" s="5" t="str">
        <f t="shared" si="22"/>
        <v/>
      </c>
      <c r="AB208" s="5" t="str">
        <f t="shared" si="23"/>
        <v/>
      </c>
    </row>
    <row r="209" spans="1:28" x14ac:dyDescent="0.35">
      <c r="A209" s="20"/>
      <c r="B209" s="19"/>
      <c r="C209" s="19"/>
      <c r="D209" s="19"/>
      <c r="E209" s="18"/>
      <c r="F209" s="19"/>
      <c r="G209" s="19"/>
      <c r="H209" s="18"/>
      <c r="I209" s="19"/>
      <c r="J209" s="19"/>
      <c r="K209" s="19"/>
      <c r="L209" s="34" t="str">
        <f>IF(E209&lt;&gt;0,VLOOKUP(E209,'Prior Attainment'!$A$3:$B$23,2,FALSE),"")</f>
        <v/>
      </c>
      <c r="M209" s="34" t="str">
        <f>IF(F209&lt;&gt;0,VLOOKUP(F209,'Prior Attainment'!$A$3:$B$23,2,FALSE),"")</f>
        <v/>
      </c>
      <c r="N209" s="34" t="str">
        <f>IF(G209&lt;&gt;0,VLOOKUP(G209,'Prior Attainment'!$A$3:$B$23,2,FALSE),"")</f>
        <v/>
      </c>
      <c r="O209" s="35" t="e">
        <f t="shared" si="19"/>
        <v>#DIV/0!</v>
      </c>
      <c r="P209" s="35" t="e">
        <f t="shared" si="20"/>
        <v>#DIV/0!</v>
      </c>
      <c r="Q209" s="36" t="e">
        <f>IF(P209&lt;&gt;"",VLOOKUP(P209,Expectations!$A$2:$B$25,2,TRUE),"")</f>
        <v>#DIV/0!</v>
      </c>
      <c r="R209" s="37" t="e">
        <f>IF(P209&lt;&gt;"",VLOOKUP(P209,Expectations!$A$2:$C$25,3,TRUE),"")</f>
        <v>#DIV/0!</v>
      </c>
      <c r="S209" s="17" t="str">
        <f>IF(H209&gt;0,VLOOKUP(H209,Reading!$A$3:$B$61,2,FALSE),"")</f>
        <v/>
      </c>
      <c r="T209" s="38" t="str">
        <f>IF(J209&gt;0,VLOOKUP(J209,'TA scores'!$A$2:$B$16,2,FALSE),"")</f>
        <v/>
      </c>
      <c r="U209" s="16" t="str">
        <f>IF(I209&gt;0,VLOOKUP(I209,Maths!$A$3:$B$121,2,FALSE),"")</f>
        <v/>
      </c>
      <c r="V209" s="16" t="str">
        <f>IF(K209&gt;0,VLOOKUP(K209,GPS!$A$3:$B$121,2,FALSE),"")</f>
        <v/>
      </c>
      <c r="W209" s="39" t="e">
        <f>IF(R209&lt;&gt;"",VLOOKUP(R209,Expectations!$C$2:$F$25,2,FALSE),"")</f>
        <v>#DIV/0!</v>
      </c>
      <c r="X209" s="39" t="e">
        <f>IF(R209&lt;&gt;"",VLOOKUP(R209,Expectations!$C$2:$F$25,3,FALSE),"")</f>
        <v>#DIV/0!</v>
      </c>
      <c r="Y209" s="39" t="e">
        <f>IF(R209&lt;&gt;"",VLOOKUP(R209,Expectations!$C$2:$F$25,4,FALSE),"")</f>
        <v>#DIV/0!</v>
      </c>
      <c r="Z209" s="5" t="str">
        <f t="shared" si="21"/>
        <v/>
      </c>
      <c r="AA209" s="5" t="str">
        <f t="shared" si="22"/>
        <v/>
      </c>
      <c r="AB209" s="5" t="str">
        <f t="shared" si="23"/>
        <v/>
      </c>
    </row>
    <row r="210" spans="1:28" x14ac:dyDescent="0.35">
      <c r="A210" s="20"/>
      <c r="B210" s="19"/>
      <c r="C210" s="19"/>
      <c r="D210" s="19"/>
      <c r="E210" s="18"/>
      <c r="F210" s="19"/>
      <c r="G210" s="19"/>
      <c r="H210" s="18"/>
      <c r="I210" s="19"/>
      <c r="J210" s="19"/>
      <c r="K210" s="19"/>
      <c r="L210" s="34" t="str">
        <f>IF(E210&lt;&gt;0,VLOOKUP(E210,'Prior Attainment'!$A$3:$B$23,2,FALSE),"")</f>
        <v/>
      </c>
      <c r="M210" s="34" t="str">
        <f>IF(F210&lt;&gt;0,VLOOKUP(F210,'Prior Attainment'!$A$3:$B$23,2,FALSE),"")</f>
        <v/>
      </c>
      <c r="N210" s="34" t="str">
        <f>IF(G210&lt;&gt;0,VLOOKUP(G210,'Prior Attainment'!$A$3:$B$23,2,FALSE),"")</f>
        <v/>
      </c>
      <c r="O210" s="35" t="e">
        <f t="shared" si="19"/>
        <v>#DIV/0!</v>
      </c>
      <c r="P210" s="35" t="e">
        <f t="shared" si="20"/>
        <v>#DIV/0!</v>
      </c>
      <c r="Q210" s="36" t="e">
        <f>IF(P210&lt;&gt;"",VLOOKUP(P210,Expectations!$A$2:$B$25,2,TRUE),"")</f>
        <v>#DIV/0!</v>
      </c>
      <c r="R210" s="37" t="e">
        <f>IF(P210&lt;&gt;"",VLOOKUP(P210,Expectations!$A$2:$C$25,3,TRUE),"")</f>
        <v>#DIV/0!</v>
      </c>
      <c r="S210" s="17" t="str">
        <f>IF(H210&gt;0,VLOOKUP(H210,Reading!$A$3:$B$61,2,FALSE),"")</f>
        <v/>
      </c>
      <c r="T210" s="38" t="str">
        <f>IF(J210&gt;0,VLOOKUP(J210,'TA scores'!$A$2:$B$16,2,FALSE),"")</f>
        <v/>
      </c>
      <c r="U210" s="16" t="str">
        <f>IF(I210&gt;0,VLOOKUP(I210,Maths!$A$3:$B$121,2,FALSE),"")</f>
        <v/>
      </c>
      <c r="V210" s="16" t="str">
        <f>IF(K210&gt;0,VLOOKUP(K210,GPS!$A$3:$B$121,2,FALSE),"")</f>
        <v/>
      </c>
      <c r="W210" s="39" t="e">
        <f>IF(R210&lt;&gt;"",VLOOKUP(R210,Expectations!$C$2:$F$25,2,FALSE),"")</f>
        <v>#DIV/0!</v>
      </c>
      <c r="X210" s="39" t="e">
        <f>IF(R210&lt;&gt;"",VLOOKUP(R210,Expectations!$C$2:$F$25,3,FALSE),"")</f>
        <v>#DIV/0!</v>
      </c>
      <c r="Y210" s="39" t="e">
        <f>IF(R210&lt;&gt;"",VLOOKUP(R210,Expectations!$C$2:$F$25,4,FALSE),"")</f>
        <v>#DIV/0!</v>
      </c>
      <c r="Z210" s="5" t="str">
        <f t="shared" si="21"/>
        <v/>
      </c>
      <c r="AA210" s="5" t="str">
        <f t="shared" si="22"/>
        <v/>
      </c>
      <c r="AB210" s="5" t="str">
        <f t="shared" si="23"/>
        <v/>
      </c>
    </row>
    <row r="211" spans="1:28" x14ac:dyDescent="0.35">
      <c r="A211" s="20"/>
      <c r="B211" s="19"/>
      <c r="C211" s="19"/>
      <c r="D211" s="19"/>
      <c r="E211" s="18"/>
      <c r="F211" s="19"/>
      <c r="G211" s="19"/>
      <c r="H211" s="18"/>
      <c r="I211" s="19"/>
      <c r="J211" s="19"/>
      <c r="K211" s="19"/>
      <c r="L211" s="34" t="str">
        <f>IF(E211&lt;&gt;0,VLOOKUP(E211,'Prior Attainment'!$A$3:$B$23,2,FALSE),"")</f>
        <v/>
      </c>
      <c r="M211" s="34" t="str">
        <f>IF(F211&lt;&gt;0,VLOOKUP(F211,'Prior Attainment'!$A$3:$B$23,2,FALSE),"")</f>
        <v/>
      </c>
      <c r="N211" s="34" t="str">
        <f>IF(G211&lt;&gt;0,VLOOKUP(G211,'Prior Attainment'!$A$3:$B$23,2,FALSE),"")</f>
        <v/>
      </c>
      <c r="O211" s="35" t="e">
        <f t="shared" si="19"/>
        <v>#DIV/0!</v>
      </c>
      <c r="P211" s="35" t="e">
        <f t="shared" si="20"/>
        <v>#DIV/0!</v>
      </c>
      <c r="Q211" s="36" t="e">
        <f>IF(P211&lt;&gt;"",VLOOKUP(P211,Expectations!$A$2:$B$25,2,TRUE),"")</f>
        <v>#DIV/0!</v>
      </c>
      <c r="R211" s="37" t="e">
        <f>IF(P211&lt;&gt;"",VLOOKUP(P211,Expectations!$A$2:$C$25,3,TRUE),"")</f>
        <v>#DIV/0!</v>
      </c>
      <c r="S211" s="17" t="str">
        <f>IF(H211&gt;0,VLOOKUP(H211,Reading!$A$3:$B$61,2,FALSE),"")</f>
        <v/>
      </c>
      <c r="T211" s="38" t="str">
        <f>IF(J211&gt;0,VLOOKUP(J211,'TA scores'!$A$2:$B$16,2,FALSE),"")</f>
        <v/>
      </c>
      <c r="U211" s="16" t="str">
        <f>IF(I211&gt;0,VLOOKUP(I211,Maths!$A$3:$B$121,2,FALSE),"")</f>
        <v/>
      </c>
      <c r="V211" s="16" t="str">
        <f>IF(K211&gt;0,VLOOKUP(K211,GPS!$A$3:$B$121,2,FALSE),"")</f>
        <v/>
      </c>
      <c r="W211" s="39" t="e">
        <f>IF(R211&lt;&gt;"",VLOOKUP(R211,Expectations!$C$2:$F$25,2,FALSE),"")</f>
        <v>#DIV/0!</v>
      </c>
      <c r="X211" s="39" t="e">
        <f>IF(R211&lt;&gt;"",VLOOKUP(R211,Expectations!$C$2:$F$25,3,FALSE),"")</f>
        <v>#DIV/0!</v>
      </c>
      <c r="Y211" s="39" t="e">
        <f>IF(R211&lt;&gt;"",VLOOKUP(R211,Expectations!$C$2:$F$25,4,FALSE),"")</f>
        <v>#DIV/0!</v>
      </c>
      <c r="Z211" s="5" t="str">
        <f t="shared" si="21"/>
        <v/>
      </c>
      <c r="AA211" s="5" t="str">
        <f t="shared" si="22"/>
        <v/>
      </c>
      <c r="AB211" s="5" t="str">
        <f t="shared" si="23"/>
        <v/>
      </c>
    </row>
    <row r="212" spans="1:28" x14ac:dyDescent="0.35">
      <c r="A212" s="20"/>
      <c r="B212" s="19"/>
      <c r="C212" s="19"/>
      <c r="D212" s="19"/>
      <c r="E212" s="18"/>
      <c r="F212" s="19"/>
      <c r="G212" s="19"/>
      <c r="H212" s="18"/>
      <c r="I212" s="19"/>
      <c r="J212" s="19"/>
      <c r="K212" s="19"/>
      <c r="L212" s="34" t="str">
        <f>IF(E212&lt;&gt;0,VLOOKUP(E212,'Prior Attainment'!$A$3:$B$23,2,FALSE),"")</f>
        <v/>
      </c>
      <c r="M212" s="34" t="str">
        <f>IF(F212&lt;&gt;0,VLOOKUP(F212,'Prior Attainment'!$A$3:$B$23,2,FALSE),"")</f>
        <v/>
      </c>
      <c r="N212" s="34" t="str">
        <f>IF(G212&lt;&gt;0,VLOOKUP(G212,'Prior Attainment'!$A$3:$B$23,2,FALSE),"")</f>
        <v/>
      </c>
      <c r="O212" s="35" t="e">
        <f t="shared" si="19"/>
        <v>#DIV/0!</v>
      </c>
      <c r="P212" s="35" t="e">
        <f t="shared" si="20"/>
        <v>#DIV/0!</v>
      </c>
      <c r="Q212" s="36" t="e">
        <f>IF(P212&lt;&gt;"",VLOOKUP(P212,Expectations!$A$2:$B$25,2,TRUE),"")</f>
        <v>#DIV/0!</v>
      </c>
      <c r="R212" s="37" t="e">
        <f>IF(P212&lt;&gt;"",VLOOKUP(P212,Expectations!$A$2:$C$25,3,TRUE),"")</f>
        <v>#DIV/0!</v>
      </c>
      <c r="S212" s="17" t="str">
        <f>IF(H212&gt;0,VLOOKUP(H212,Reading!$A$3:$B$61,2,FALSE),"")</f>
        <v/>
      </c>
      <c r="T212" s="38" t="str">
        <f>IF(J212&gt;0,VLOOKUP(J212,'TA scores'!$A$2:$B$16,2,FALSE),"")</f>
        <v/>
      </c>
      <c r="U212" s="16" t="str">
        <f>IF(I212&gt;0,VLOOKUP(I212,Maths!$A$3:$B$121,2,FALSE),"")</f>
        <v/>
      </c>
      <c r="V212" s="16" t="str">
        <f>IF(K212&gt;0,VLOOKUP(K212,GPS!$A$3:$B$121,2,FALSE),"")</f>
        <v/>
      </c>
      <c r="W212" s="39" t="e">
        <f>IF(R212&lt;&gt;"",VLOOKUP(R212,Expectations!$C$2:$F$25,2,FALSE),"")</f>
        <v>#DIV/0!</v>
      </c>
      <c r="X212" s="39" t="e">
        <f>IF(R212&lt;&gt;"",VLOOKUP(R212,Expectations!$C$2:$F$25,3,FALSE),"")</f>
        <v>#DIV/0!</v>
      </c>
      <c r="Y212" s="39" t="e">
        <f>IF(R212&lt;&gt;"",VLOOKUP(R212,Expectations!$C$2:$F$25,4,FALSE),"")</f>
        <v>#DIV/0!</v>
      </c>
      <c r="Z212" s="5" t="str">
        <f t="shared" si="21"/>
        <v/>
      </c>
      <c r="AA212" s="5" t="str">
        <f t="shared" si="22"/>
        <v/>
      </c>
      <c r="AB212" s="5" t="str">
        <f t="shared" si="23"/>
        <v/>
      </c>
    </row>
    <row r="213" spans="1:28" x14ac:dyDescent="0.35">
      <c r="A213" s="20"/>
      <c r="B213" s="19"/>
      <c r="C213" s="19"/>
      <c r="D213" s="19"/>
      <c r="E213" s="18"/>
      <c r="F213" s="19"/>
      <c r="G213" s="19"/>
      <c r="H213" s="18"/>
      <c r="I213" s="19"/>
      <c r="J213" s="19"/>
      <c r="K213" s="19"/>
      <c r="L213" s="34" t="str">
        <f>IF(E213&lt;&gt;0,VLOOKUP(E213,'Prior Attainment'!$A$3:$B$23,2,FALSE),"")</f>
        <v/>
      </c>
      <c r="M213" s="34" t="str">
        <f>IF(F213&lt;&gt;0,VLOOKUP(F213,'Prior Attainment'!$A$3:$B$23,2,FALSE),"")</f>
        <v/>
      </c>
      <c r="N213" s="34" t="str">
        <f>IF(G213&lt;&gt;0,VLOOKUP(G213,'Prior Attainment'!$A$3:$B$23,2,FALSE),"")</f>
        <v/>
      </c>
      <c r="O213" s="35" t="e">
        <f t="shared" si="19"/>
        <v>#DIV/0!</v>
      </c>
      <c r="P213" s="35" t="e">
        <f t="shared" si="20"/>
        <v>#DIV/0!</v>
      </c>
      <c r="Q213" s="36" t="e">
        <f>IF(P213&lt;&gt;"",VLOOKUP(P213,Expectations!$A$2:$B$25,2,TRUE),"")</f>
        <v>#DIV/0!</v>
      </c>
      <c r="R213" s="37" t="e">
        <f>IF(P213&lt;&gt;"",VLOOKUP(P213,Expectations!$A$2:$C$25,3,TRUE),"")</f>
        <v>#DIV/0!</v>
      </c>
      <c r="S213" s="17" t="str">
        <f>IF(H213&gt;0,VLOOKUP(H213,Reading!$A$3:$B$61,2,FALSE),"")</f>
        <v/>
      </c>
      <c r="T213" s="38" t="str">
        <f>IF(J213&gt;0,VLOOKUP(J213,'TA scores'!$A$2:$B$16,2,FALSE),"")</f>
        <v/>
      </c>
      <c r="U213" s="16" t="str">
        <f>IF(I213&gt;0,VLOOKUP(I213,Maths!$A$3:$B$121,2,FALSE),"")</f>
        <v/>
      </c>
      <c r="V213" s="16" t="str">
        <f>IF(K213&gt;0,VLOOKUP(K213,GPS!$A$3:$B$121,2,FALSE),"")</f>
        <v/>
      </c>
      <c r="W213" s="39" t="e">
        <f>IF(R213&lt;&gt;"",VLOOKUP(R213,Expectations!$C$2:$F$25,2,FALSE),"")</f>
        <v>#DIV/0!</v>
      </c>
      <c r="X213" s="39" t="e">
        <f>IF(R213&lt;&gt;"",VLOOKUP(R213,Expectations!$C$2:$F$25,3,FALSE),"")</f>
        <v>#DIV/0!</v>
      </c>
      <c r="Y213" s="39" t="e">
        <f>IF(R213&lt;&gt;"",VLOOKUP(R213,Expectations!$C$2:$F$25,4,FALSE),"")</f>
        <v>#DIV/0!</v>
      </c>
      <c r="Z213" s="5" t="str">
        <f t="shared" si="21"/>
        <v/>
      </c>
      <c r="AA213" s="5" t="str">
        <f t="shared" si="22"/>
        <v/>
      </c>
      <c r="AB213" s="5" t="str">
        <f t="shared" si="23"/>
        <v/>
      </c>
    </row>
    <row r="214" spans="1:28" x14ac:dyDescent="0.35">
      <c r="A214" s="20"/>
      <c r="B214" s="19"/>
      <c r="C214" s="19"/>
      <c r="D214" s="19"/>
      <c r="E214" s="18"/>
      <c r="F214" s="19"/>
      <c r="G214" s="19"/>
      <c r="H214" s="18"/>
      <c r="I214" s="19"/>
      <c r="J214" s="19"/>
      <c r="K214" s="19"/>
      <c r="L214" s="34" t="str">
        <f>IF(E214&lt;&gt;0,VLOOKUP(E214,'Prior Attainment'!$A$3:$B$23,2,FALSE),"")</f>
        <v/>
      </c>
      <c r="M214" s="34" t="str">
        <f>IF(F214&lt;&gt;0,VLOOKUP(F214,'Prior Attainment'!$A$3:$B$23,2,FALSE),"")</f>
        <v/>
      </c>
      <c r="N214" s="34" t="str">
        <f>IF(G214&lt;&gt;0,VLOOKUP(G214,'Prior Attainment'!$A$3:$B$23,2,FALSE),"")</f>
        <v/>
      </c>
      <c r="O214" s="35" t="e">
        <f t="shared" si="19"/>
        <v>#DIV/0!</v>
      </c>
      <c r="P214" s="35" t="e">
        <f t="shared" si="20"/>
        <v>#DIV/0!</v>
      </c>
      <c r="Q214" s="36" t="e">
        <f>IF(P214&lt;&gt;"",VLOOKUP(P214,Expectations!$A$2:$B$25,2,TRUE),"")</f>
        <v>#DIV/0!</v>
      </c>
      <c r="R214" s="37" t="e">
        <f>IF(P214&lt;&gt;"",VLOOKUP(P214,Expectations!$A$2:$C$25,3,TRUE),"")</f>
        <v>#DIV/0!</v>
      </c>
      <c r="S214" s="17" t="str">
        <f>IF(H214&gt;0,VLOOKUP(H214,Reading!$A$3:$B$61,2,FALSE),"")</f>
        <v/>
      </c>
      <c r="T214" s="38" t="str">
        <f>IF(J214&gt;0,VLOOKUP(J214,'TA scores'!$A$2:$B$16,2,FALSE),"")</f>
        <v/>
      </c>
      <c r="U214" s="16" t="str">
        <f>IF(I214&gt;0,VLOOKUP(I214,Maths!$A$3:$B$121,2,FALSE),"")</f>
        <v/>
      </c>
      <c r="V214" s="16" t="str">
        <f>IF(K214&gt;0,VLOOKUP(K214,GPS!$A$3:$B$121,2,FALSE),"")</f>
        <v/>
      </c>
      <c r="W214" s="39" t="e">
        <f>IF(R214&lt;&gt;"",VLOOKUP(R214,Expectations!$C$2:$F$25,2,FALSE),"")</f>
        <v>#DIV/0!</v>
      </c>
      <c r="X214" s="39" t="e">
        <f>IF(R214&lt;&gt;"",VLOOKUP(R214,Expectations!$C$2:$F$25,3,FALSE),"")</f>
        <v>#DIV/0!</v>
      </c>
      <c r="Y214" s="39" t="e">
        <f>IF(R214&lt;&gt;"",VLOOKUP(R214,Expectations!$C$2:$F$25,4,FALSE),"")</f>
        <v>#DIV/0!</v>
      </c>
      <c r="Z214" s="5" t="str">
        <f t="shared" si="21"/>
        <v/>
      </c>
      <c r="AA214" s="5" t="str">
        <f t="shared" si="22"/>
        <v/>
      </c>
      <c r="AB214" s="5" t="str">
        <f t="shared" si="23"/>
        <v/>
      </c>
    </row>
    <row r="215" spans="1:28" x14ac:dyDescent="0.35">
      <c r="A215" s="20"/>
      <c r="B215" s="19"/>
      <c r="C215" s="19"/>
      <c r="D215" s="19"/>
      <c r="E215" s="18"/>
      <c r="F215" s="19"/>
      <c r="G215" s="19"/>
      <c r="H215" s="18"/>
      <c r="I215" s="19"/>
      <c r="J215" s="19"/>
      <c r="K215" s="19"/>
      <c r="L215" s="34" t="str">
        <f>IF(E215&lt;&gt;0,VLOOKUP(E215,'Prior Attainment'!$A$3:$B$23,2,FALSE),"")</f>
        <v/>
      </c>
      <c r="M215" s="34" t="str">
        <f>IF(F215&lt;&gt;0,VLOOKUP(F215,'Prior Attainment'!$A$3:$B$23,2,FALSE),"")</f>
        <v/>
      </c>
      <c r="N215" s="34" t="str">
        <f>IF(G215&lt;&gt;0,VLOOKUP(G215,'Prior Attainment'!$A$3:$B$23,2,FALSE),"")</f>
        <v/>
      </c>
      <c r="O215" s="35" t="e">
        <f t="shared" si="19"/>
        <v>#DIV/0!</v>
      </c>
      <c r="P215" s="35" t="e">
        <f t="shared" si="20"/>
        <v>#DIV/0!</v>
      </c>
      <c r="Q215" s="36" t="e">
        <f>IF(P215&lt;&gt;"",VLOOKUP(P215,Expectations!$A$2:$B$25,2,TRUE),"")</f>
        <v>#DIV/0!</v>
      </c>
      <c r="R215" s="37" t="e">
        <f>IF(P215&lt;&gt;"",VLOOKUP(P215,Expectations!$A$2:$C$25,3,TRUE),"")</f>
        <v>#DIV/0!</v>
      </c>
      <c r="S215" s="17" t="str">
        <f>IF(H215&gt;0,VLOOKUP(H215,Reading!$A$3:$B$61,2,FALSE),"")</f>
        <v/>
      </c>
      <c r="T215" s="38" t="str">
        <f>IF(J215&gt;0,VLOOKUP(J215,'TA scores'!$A$2:$B$16,2,FALSE),"")</f>
        <v/>
      </c>
      <c r="U215" s="16" t="str">
        <f>IF(I215&gt;0,VLOOKUP(I215,Maths!$A$3:$B$121,2,FALSE),"")</f>
        <v/>
      </c>
      <c r="V215" s="16" t="str">
        <f>IF(K215&gt;0,VLOOKUP(K215,GPS!$A$3:$B$121,2,FALSE),"")</f>
        <v/>
      </c>
      <c r="W215" s="39" t="e">
        <f>IF(R215&lt;&gt;"",VLOOKUP(R215,Expectations!$C$2:$F$25,2,FALSE),"")</f>
        <v>#DIV/0!</v>
      </c>
      <c r="X215" s="39" t="e">
        <f>IF(R215&lt;&gt;"",VLOOKUP(R215,Expectations!$C$2:$F$25,3,FALSE),"")</f>
        <v>#DIV/0!</v>
      </c>
      <c r="Y215" s="39" t="e">
        <f>IF(R215&lt;&gt;"",VLOOKUP(R215,Expectations!$C$2:$F$25,4,FALSE),"")</f>
        <v>#DIV/0!</v>
      </c>
      <c r="Z215" s="5" t="str">
        <f t="shared" si="21"/>
        <v/>
      </c>
      <c r="AA215" s="5" t="str">
        <f t="shared" si="22"/>
        <v/>
      </c>
      <c r="AB215" s="5" t="str">
        <f t="shared" si="23"/>
        <v/>
      </c>
    </row>
    <row r="216" spans="1:28" x14ac:dyDescent="0.35">
      <c r="A216" s="20"/>
      <c r="B216" s="19"/>
      <c r="C216" s="19"/>
      <c r="D216" s="19"/>
      <c r="E216" s="18"/>
      <c r="F216" s="19"/>
      <c r="G216" s="19"/>
      <c r="H216" s="18"/>
      <c r="I216" s="19"/>
      <c r="J216" s="19"/>
      <c r="K216" s="19"/>
      <c r="L216" s="34" t="str">
        <f>IF(E216&lt;&gt;0,VLOOKUP(E216,'Prior Attainment'!$A$3:$B$23,2,FALSE),"")</f>
        <v/>
      </c>
      <c r="M216" s="34" t="str">
        <f>IF(F216&lt;&gt;0,VLOOKUP(F216,'Prior Attainment'!$A$3:$B$23,2,FALSE),"")</f>
        <v/>
      </c>
      <c r="N216" s="34" t="str">
        <f>IF(G216&lt;&gt;0,VLOOKUP(G216,'Prior Attainment'!$A$3:$B$23,2,FALSE),"")</f>
        <v/>
      </c>
      <c r="O216" s="35" t="e">
        <f t="shared" si="19"/>
        <v>#DIV/0!</v>
      </c>
      <c r="P216" s="35" t="e">
        <f t="shared" si="20"/>
        <v>#DIV/0!</v>
      </c>
      <c r="Q216" s="36" t="e">
        <f>IF(P216&lt;&gt;"",VLOOKUP(P216,Expectations!$A$2:$B$25,2,TRUE),"")</f>
        <v>#DIV/0!</v>
      </c>
      <c r="R216" s="37" t="e">
        <f>IF(P216&lt;&gt;"",VLOOKUP(P216,Expectations!$A$2:$C$25,3,TRUE),"")</f>
        <v>#DIV/0!</v>
      </c>
      <c r="S216" s="17" t="str">
        <f>IF(H216&gt;0,VLOOKUP(H216,Reading!$A$3:$B$61,2,FALSE),"")</f>
        <v/>
      </c>
      <c r="T216" s="38" t="str">
        <f>IF(J216&gt;0,VLOOKUP(J216,'TA scores'!$A$2:$B$16,2,FALSE),"")</f>
        <v/>
      </c>
      <c r="U216" s="16" t="str">
        <f>IF(I216&gt;0,VLOOKUP(I216,Maths!$A$3:$B$121,2,FALSE),"")</f>
        <v/>
      </c>
      <c r="V216" s="16" t="str">
        <f>IF(K216&gt;0,VLOOKUP(K216,GPS!$A$3:$B$121,2,FALSE),"")</f>
        <v/>
      </c>
      <c r="W216" s="39" t="e">
        <f>IF(R216&lt;&gt;"",VLOOKUP(R216,Expectations!$C$2:$F$25,2,FALSE),"")</f>
        <v>#DIV/0!</v>
      </c>
      <c r="X216" s="39" t="e">
        <f>IF(R216&lt;&gt;"",VLOOKUP(R216,Expectations!$C$2:$F$25,3,FALSE),"")</f>
        <v>#DIV/0!</v>
      </c>
      <c r="Y216" s="39" t="e">
        <f>IF(R216&lt;&gt;"",VLOOKUP(R216,Expectations!$C$2:$F$25,4,FALSE),"")</f>
        <v>#DIV/0!</v>
      </c>
      <c r="Z216" s="5" t="str">
        <f t="shared" si="21"/>
        <v/>
      </c>
      <c r="AA216" s="5" t="str">
        <f t="shared" si="22"/>
        <v/>
      </c>
      <c r="AB216" s="5" t="str">
        <f t="shared" si="23"/>
        <v/>
      </c>
    </row>
    <row r="217" spans="1:28" x14ac:dyDescent="0.35">
      <c r="A217" s="20"/>
      <c r="B217" s="19"/>
      <c r="C217" s="19"/>
      <c r="D217" s="19"/>
      <c r="E217" s="18"/>
      <c r="F217" s="19"/>
      <c r="G217" s="19"/>
      <c r="H217" s="18"/>
      <c r="I217" s="19"/>
      <c r="J217" s="19"/>
      <c r="K217" s="19"/>
      <c r="L217" s="34" t="str">
        <f>IF(E217&lt;&gt;0,VLOOKUP(E217,'Prior Attainment'!$A$3:$B$23,2,FALSE),"")</f>
        <v/>
      </c>
      <c r="M217" s="34" t="str">
        <f>IF(F217&lt;&gt;0,VLOOKUP(F217,'Prior Attainment'!$A$3:$B$23,2,FALSE),"")</f>
        <v/>
      </c>
      <c r="N217" s="34" t="str">
        <f>IF(G217&lt;&gt;0,VLOOKUP(G217,'Prior Attainment'!$A$3:$B$23,2,FALSE),"")</f>
        <v/>
      </c>
      <c r="O217" s="35" t="e">
        <f t="shared" si="19"/>
        <v>#DIV/0!</v>
      </c>
      <c r="P217" s="35" t="e">
        <f t="shared" si="20"/>
        <v>#DIV/0!</v>
      </c>
      <c r="Q217" s="36" t="e">
        <f>IF(P217&lt;&gt;"",VLOOKUP(P217,Expectations!$A$2:$B$25,2,TRUE),"")</f>
        <v>#DIV/0!</v>
      </c>
      <c r="R217" s="37" t="e">
        <f>IF(P217&lt;&gt;"",VLOOKUP(P217,Expectations!$A$2:$C$25,3,TRUE),"")</f>
        <v>#DIV/0!</v>
      </c>
      <c r="S217" s="17" t="str">
        <f>IF(H217&gt;0,VLOOKUP(H217,Reading!$A$3:$B$61,2,FALSE),"")</f>
        <v/>
      </c>
      <c r="T217" s="38" t="str">
        <f>IF(J217&gt;0,VLOOKUP(J217,'TA scores'!$A$2:$B$16,2,FALSE),"")</f>
        <v/>
      </c>
      <c r="U217" s="16" t="str">
        <f>IF(I217&gt;0,VLOOKUP(I217,Maths!$A$3:$B$121,2,FALSE),"")</f>
        <v/>
      </c>
      <c r="V217" s="16" t="str">
        <f>IF(K217&gt;0,VLOOKUP(K217,GPS!$A$3:$B$121,2,FALSE),"")</f>
        <v/>
      </c>
      <c r="W217" s="39" t="e">
        <f>IF(R217&lt;&gt;"",VLOOKUP(R217,Expectations!$C$2:$F$25,2,FALSE),"")</f>
        <v>#DIV/0!</v>
      </c>
      <c r="X217" s="39" t="e">
        <f>IF(R217&lt;&gt;"",VLOOKUP(R217,Expectations!$C$2:$F$25,3,FALSE),"")</f>
        <v>#DIV/0!</v>
      </c>
      <c r="Y217" s="39" t="e">
        <f>IF(R217&lt;&gt;"",VLOOKUP(R217,Expectations!$C$2:$F$25,4,FALSE),"")</f>
        <v>#DIV/0!</v>
      </c>
      <c r="Z217" s="5" t="str">
        <f t="shared" si="21"/>
        <v/>
      </c>
      <c r="AA217" s="5" t="str">
        <f t="shared" si="22"/>
        <v/>
      </c>
      <c r="AB217" s="5" t="str">
        <f t="shared" si="23"/>
        <v/>
      </c>
    </row>
    <row r="218" spans="1:28" x14ac:dyDescent="0.35">
      <c r="A218" s="20"/>
      <c r="B218" s="19"/>
      <c r="C218" s="19"/>
      <c r="D218" s="19"/>
      <c r="E218" s="18"/>
      <c r="F218" s="19"/>
      <c r="G218" s="19"/>
      <c r="H218" s="18"/>
      <c r="I218" s="19"/>
      <c r="J218" s="19"/>
      <c r="K218" s="19"/>
      <c r="L218" s="34" t="str">
        <f>IF(E218&lt;&gt;0,VLOOKUP(E218,'Prior Attainment'!$A$3:$B$23,2,FALSE),"")</f>
        <v/>
      </c>
      <c r="M218" s="34" t="str">
        <f>IF(F218&lt;&gt;0,VLOOKUP(F218,'Prior Attainment'!$A$3:$B$23,2,FALSE),"")</f>
        <v/>
      </c>
      <c r="N218" s="34" t="str">
        <f>IF(G218&lt;&gt;0,VLOOKUP(G218,'Prior Attainment'!$A$3:$B$23,2,FALSE),"")</f>
        <v/>
      </c>
      <c r="O218" s="35" t="e">
        <f t="shared" si="19"/>
        <v>#DIV/0!</v>
      </c>
      <c r="P218" s="35" t="e">
        <f t="shared" si="20"/>
        <v>#DIV/0!</v>
      </c>
      <c r="Q218" s="36" t="e">
        <f>IF(P218&lt;&gt;"",VLOOKUP(P218,Expectations!$A$2:$B$25,2,TRUE),"")</f>
        <v>#DIV/0!</v>
      </c>
      <c r="R218" s="37" t="e">
        <f>IF(P218&lt;&gt;"",VLOOKUP(P218,Expectations!$A$2:$C$25,3,TRUE),"")</f>
        <v>#DIV/0!</v>
      </c>
      <c r="S218" s="17" t="str">
        <f>IF(H218&gt;0,VLOOKUP(H218,Reading!$A$3:$B$61,2,FALSE),"")</f>
        <v/>
      </c>
      <c r="T218" s="38" t="str">
        <f>IF(J218&gt;0,VLOOKUP(J218,'TA scores'!$A$2:$B$16,2,FALSE),"")</f>
        <v/>
      </c>
      <c r="U218" s="16" t="str">
        <f>IF(I218&gt;0,VLOOKUP(I218,Maths!$A$3:$B$121,2,FALSE),"")</f>
        <v/>
      </c>
      <c r="V218" s="16" t="str">
        <f>IF(K218&gt;0,VLOOKUP(K218,GPS!$A$3:$B$121,2,FALSE),"")</f>
        <v/>
      </c>
      <c r="W218" s="39" t="e">
        <f>IF(R218&lt;&gt;"",VLOOKUP(R218,Expectations!$C$2:$F$25,2,FALSE),"")</f>
        <v>#DIV/0!</v>
      </c>
      <c r="X218" s="39" t="e">
        <f>IF(R218&lt;&gt;"",VLOOKUP(R218,Expectations!$C$2:$F$25,3,FALSE),"")</f>
        <v>#DIV/0!</v>
      </c>
      <c r="Y218" s="39" t="e">
        <f>IF(R218&lt;&gt;"",VLOOKUP(R218,Expectations!$C$2:$F$25,4,FALSE),"")</f>
        <v>#DIV/0!</v>
      </c>
      <c r="Z218" s="5" t="str">
        <f t="shared" si="21"/>
        <v/>
      </c>
      <c r="AA218" s="5" t="str">
        <f t="shared" si="22"/>
        <v/>
      </c>
      <c r="AB218" s="5" t="str">
        <f t="shared" si="23"/>
        <v/>
      </c>
    </row>
    <row r="219" spans="1:28" x14ac:dyDescent="0.35">
      <c r="A219" s="20"/>
      <c r="B219" s="19"/>
      <c r="C219" s="19"/>
      <c r="D219" s="19"/>
      <c r="E219" s="18"/>
      <c r="F219" s="19"/>
      <c r="G219" s="19"/>
      <c r="H219" s="18"/>
      <c r="I219" s="19"/>
      <c r="J219" s="19"/>
      <c r="K219" s="19"/>
      <c r="L219" s="34" t="str">
        <f>IF(E219&lt;&gt;0,VLOOKUP(E219,'Prior Attainment'!$A$3:$B$23,2,FALSE),"")</f>
        <v/>
      </c>
      <c r="M219" s="34" t="str">
        <f>IF(F219&lt;&gt;0,VLOOKUP(F219,'Prior Attainment'!$A$3:$B$23,2,FALSE),"")</f>
        <v/>
      </c>
      <c r="N219" s="34" t="str">
        <f>IF(G219&lt;&gt;0,VLOOKUP(G219,'Prior Attainment'!$A$3:$B$23,2,FALSE),"")</f>
        <v/>
      </c>
      <c r="O219" s="35" t="e">
        <f t="shared" si="19"/>
        <v>#DIV/0!</v>
      </c>
      <c r="P219" s="35" t="e">
        <f t="shared" si="20"/>
        <v>#DIV/0!</v>
      </c>
      <c r="Q219" s="36" t="e">
        <f>IF(P219&lt;&gt;"",VLOOKUP(P219,Expectations!$A$2:$B$25,2,TRUE),"")</f>
        <v>#DIV/0!</v>
      </c>
      <c r="R219" s="37" t="e">
        <f>IF(P219&lt;&gt;"",VLOOKUP(P219,Expectations!$A$2:$C$25,3,TRUE),"")</f>
        <v>#DIV/0!</v>
      </c>
      <c r="S219" s="17" t="str">
        <f>IF(H219&gt;0,VLOOKUP(H219,Reading!$A$3:$B$61,2,FALSE),"")</f>
        <v/>
      </c>
      <c r="T219" s="38" t="str">
        <f>IF(J219&gt;0,VLOOKUP(J219,'TA scores'!$A$2:$B$16,2,FALSE),"")</f>
        <v/>
      </c>
      <c r="U219" s="16" t="str">
        <f>IF(I219&gt;0,VLOOKUP(I219,Maths!$A$3:$B$121,2,FALSE),"")</f>
        <v/>
      </c>
      <c r="V219" s="16" t="str">
        <f>IF(K219&gt;0,VLOOKUP(K219,GPS!$A$3:$B$121,2,FALSE),"")</f>
        <v/>
      </c>
      <c r="W219" s="39" t="e">
        <f>IF(R219&lt;&gt;"",VLOOKUP(R219,Expectations!$C$2:$F$25,2,FALSE),"")</f>
        <v>#DIV/0!</v>
      </c>
      <c r="X219" s="39" t="e">
        <f>IF(R219&lt;&gt;"",VLOOKUP(R219,Expectations!$C$2:$F$25,3,FALSE),"")</f>
        <v>#DIV/0!</v>
      </c>
      <c r="Y219" s="39" t="e">
        <f>IF(R219&lt;&gt;"",VLOOKUP(R219,Expectations!$C$2:$F$25,4,FALSE),"")</f>
        <v>#DIV/0!</v>
      </c>
      <c r="Z219" s="5" t="str">
        <f t="shared" si="21"/>
        <v/>
      </c>
      <c r="AA219" s="5" t="str">
        <f t="shared" si="22"/>
        <v/>
      </c>
      <c r="AB219" s="5" t="str">
        <f t="shared" si="23"/>
        <v/>
      </c>
    </row>
    <row r="220" spans="1:28" x14ac:dyDescent="0.35">
      <c r="A220" s="20"/>
      <c r="B220" s="19"/>
      <c r="C220" s="19"/>
      <c r="D220" s="19"/>
      <c r="E220" s="18"/>
      <c r="F220" s="19"/>
      <c r="G220" s="19"/>
      <c r="H220" s="18"/>
      <c r="I220" s="19"/>
      <c r="J220" s="19"/>
      <c r="K220" s="19"/>
      <c r="L220" s="34" t="str">
        <f>IF(E220&lt;&gt;0,VLOOKUP(E220,'Prior Attainment'!$A$3:$B$23,2,FALSE),"")</f>
        <v/>
      </c>
      <c r="M220" s="34" t="str">
        <f>IF(F220&lt;&gt;0,VLOOKUP(F220,'Prior Attainment'!$A$3:$B$23,2,FALSE),"")</f>
        <v/>
      </c>
      <c r="N220" s="34" t="str">
        <f>IF(G220&lt;&gt;0,VLOOKUP(G220,'Prior Attainment'!$A$3:$B$23,2,FALSE),"")</f>
        <v/>
      </c>
      <c r="O220" s="35" t="e">
        <f t="shared" si="19"/>
        <v>#DIV/0!</v>
      </c>
      <c r="P220" s="35" t="e">
        <f t="shared" si="20"/>
        <v>#DIV/0!</v>
      </c>
      <c r="Q220" s="36" t="e">
        <f>IF(P220&lt;&gt;"",VLOOKUP(P220,Expectations!$A$2:$B$25,2,TRUE),"")</f>
        <v>#DIV/0!</v>
      </c>
      <c r="R220" s="37" t="e">
        <f>IF(P220&lt;&gt;"",VLOOKUP(P220,Expectations!$A$2:$C$25,3,TRUE),"")</f>
        <v>#DIV/0!</v>
      </c>
      <c r="S220" s="17" t="str">
        <f>IF(H220&gt;0,VLOOKUP(H220,Reading!$A$3:$B$61,2,FALSE),"")</f>
        <v/>
      </c>
      <c r="T220" s="38" t="str">
        <f>IF(J220&gt;0,VLOOKUP(J220,'TA scores'!$A$2:$B$16,2,FALSE),"")</f>
        <v/>
      </c>
      <c r="U220" s="16" t="str">
        <f>IF(I220&gt;0,VLOOKUP(I220,Maths!$A$3:$B$121,2,FALSE),"")</f>
        <v/>
      </c>
      <c r="V220" s="16" t="str">
        <f>IF(K220&gt;0,VLOOKUP(K220,GPS!$A$3:$B$121,2,FALSE),"")</f>
        <v/>
      </c>
      <c r="W220" s="39" t="e">
        <f>IF(R220&lt;&gt;"",VLOOKUP(R220,Expectations!$C$2:$F$25,2,FALSE),"")</f>
        <v>#DIV/0!</v>
      </c>
      <c r="X220" s="39" t="e">
        <f>IF(R220&lt;&gt;"",VLOOKUP(R220,Expectations!$C$2:$F$25,3,FALSE),"")</f>
        <v>#DIV/0!</v>
      </c>
      <c r="Y220" s="39" t="e">
        <f>IF(R220&lt;&gt;"",VLOOKUP(R220,Expectations!$C$2:$F$25,4,FALSE),"")</f>
        <v>#DIV/0!</v>
      </c>
      <c r="Z220" s="5" t="str">
        <f t="shared" si="21"/>
        <v/>
      </c>
      <c r="AA220" s="5" t="str">
        <f t="shared" si="22"/>
        <v/>
      </c>
      <c r="AB220" s="5" t="str">
        <f t="shared" si="23"/>
        <v/>
      </c>
    </row>
    <row r="221" spans="1:28" x14ac:dyDescent="0.35">
      <c r="A221" s="20"/>
      <c r="B221" s="19"/>
      <c r="C221" s="19"/>
      <c r="D221" s="19"/>
      <c r="E221" s="18"/>
      <c r="F221" s="19"/>
      <c r="G221" s="19"/>
      <c r="H221" s="18"/>
      <c r="I221" s="19"/>
      <c r="J221" s="19"/>
      <c r="K221" s="19"/>
      <c r="L221" s="34" t="str">
        <f>IF(E221&lt;&gt;0,VLOOKUP(E221,'Prior Attainment'!$A$3:$B$23,2,FALSE),"")</f>
        <v/>
      </c>
      <c r="M221" s="34" t="str">
        <f>IF(F221&lt;&gt;0,VLOOKUP(F221,'Prior Attainment'!$A$3:$B$23,2,FALSE),"")</f>
        <v/>
      </c>
      <c r="N221" s="34" t="str">
        <f>IF(G221&lt;&gt;0,VLOOKUP(G221,'Prior Attainment'!$A$3:$B$23,2,FALSE),"")</f>
        <v/>
      </c>
      <c r="O221" s="35" t="e">
        <f t="shared" si="19"/>
        <v>#DIV/0!</v>
      </c>
      <c r="P221" s="35" t="e">
        <f t="shared" si="20"/>
        <v>#DIV/0!</v>
      </c>
      <c r="Q221" s="36" t="e">
        <f>IF(P221&lt;&gt;"",VLOOKUP(P221,Expectations!$A$2:$B$25,2,TRUE),"")</f>
        <v>#DIV/0!</v>
      </c>
      <c r="R221" s="37" t="e">
        <f>IF(P221&lt;&gt;"",VLOOKUP(P221,Expectations!$A$2:$C$25,3,TRUE),"")</f>
        <v>#DIV/0!</v>
      </c>
      <c r="S221" s="17" t="str">
        <f>IF(H221&gt;0,VLOOKUP(H221,Reading!$A$3:$B$61,2,FALSE),"")</f>
        <v/>
      </c>
      <c r="T221" s="38" t="str">
        <f>IF(J221&gt;0,VLOOKUP(J221,'TA scores'!$A$2:$B$16,2,FALSE),"")</f>
        <v/>
      </c>
      <c r="U221" s="16" t="str">
        <f>IF(I221&gt;0,VLOOKUP(I221,Maths!$A$3:$B$121,2,FALSE),"")</f>
        <v/>
      </c>
      <c r="V221" s="16" t="str">
        <f>IF(K221&gt;0,VLOOKUP(K221,GPS!$A$3:$B$121,2,FALSE),"")</f>
        <v/>
      </c>
      <c r="W221" s="39" t="e">
        <f>IF(R221&lt;&gt;"",VLOOKUP(R221,Expectations!$C$2:$F$25,2,FALSE),"")</f>
        <v>#DIV/0!</v>
      </c>
      <c r="X221" s="39" t="e">
        <f>IF(R221&lt;&gt;"",VLOOKUP(R221,Expectations!$C$2:$F$25,3,FALSE),"")</f>
        <v>#DIV/0!</v>
      </c>
      <c r="Y221" s="39" t="e">
        <f>IF(R221&lt;&gt;"",VLOOKUP(R221,Expectations!$C$2:$F$25,4,FALSE),"")</f>
        <v>#DIV/0!</v>
      </c>
      <c r="Z221" s="5" t="str">
        <f t="shared" si="21"/>
        <v/>
      </c>
      <c r="AA221" s="5" t="str">
        <f t="shared" si="22"/>
        <v/>
      </c>
      <c r="AB221" s="5" t="str">
        <f t="shared" si="23"/>
        <v/>
      </c>
    </row>
    <row r="222" spans="1:28" x14ac:dyDescent="0.35">
      <c r="A222" s="20"/>
      <c r="B222" s="19"/>
      <c r="C222" s="19"/>
      <c r="D222" s="19"/>
      <c r="E222" s="18"/>
      <c r="F222" s="19"/>
      <c r="G222" s="19"/>
      <c r="H222" s="18"/>
      <c r="I222" s="19"/>
      <c r="J222" s="19"/>
      <c r="K222" s="19"/>
      <c r="L222" s="34" t="str">
        <f>IF(E222&lt;&gt;0,VLOOKUP(E222,'Prior Attainment'!$A$3:$B$23,2,FALSE),"")</f>
        <v/>
      </c>
      <c r="M222" s="34" t="str">
        <f>IF(F222&lt;&gt;0,VLOOKUP(F222,'Prior Attainment'!$A$3:$B$23,2,FALSE),"")</f>
        <v/>
      </c>
      <c r="N222" s="34" t="str">
        <f>IF(G222&lt;&gt;0,VLOOKUP(G222,'Prior Attainment'!$A$3:$B$23,2,FALSE),"")</f>
        <v/>
      </c>
      <c r="O222" s="35" t="e">
        <f t="shared" si="19"/>
        <v>#DIV/0!</v>
      </c>
      <c r="P222" s="35" t="e">
        <f t="shared" si="20"/>
        <v>#DIV/0!</v>
      </c>
      <c r="Q222" s="36" t="e">
        <f>IF(P222&lt;&gt;"",VLOOKUP(P222,Expectations!$A$2:$B$25,2,TRUE),"")</f>
        <v>#DIV/0!</v>
      </c>
      <c r="R222" s="37" t="e">
        <f>IF(P222&lt;&gt;"",VLOOKUP(P222,Expectations!$A$2:$C$25,3,TRUE),"")</f>
        <v>#DIV/0!</v>
      </c>
      <c r="S222" s="17" t="str">
        <f>IF(H222&gt;0,VLOOKUP(H222,Reading!$A$3:$B$61,2,FALSE),"")</f>
        <v/>
      </c>
      <c r="T222" s="38" t="str">
        <f>IF(J222&gt;0,VLOOKUP(J222,'TA scores'!$A$2:$B$16,2,FALSE),"")</f>
        <v/>
      </c>
      <c r="U222" s="16" t="str">
        <f>IF(I222&gt;0,VLOOKUP(I222,Maths!$A$3:$B$121,2,FALSE),"")</f>
        <v/>
      </c>
      <c r="V222" s="16" t="str">
        <f>IF(K222&gt;0,VLOOKUP(K222,GPS!$A$3:$B$121,2,FALSE),"")</f>
        <v/>
      </c>
      <c r="W222" s="39" t="e">
        <f>IF(R222&lt;&gt;"",VLOOKUP(R222,Expectations!$C$2:$F$25,2,FALSE),"")</f>
        <v>#DIV/0!</v>
      </c>
      <c r="X222" s="39" t="e">
        <f>IF(R222&lt;&gt;"",VLOOKUP(R222,Expectations!$C$2:$F$25,3,FALSE),"")</f>
        <v>#DIV/0!</v>
      </c>
      <c r="Y222" s="39" t="e">
        <f>IF(R222&lt;&gt;"",VLOOKUP(R222,Expectations!$C$2:$F$25,4,FALSE),"")</f>
        <v>#DIV/0!</v>
      </c>
      <c r="Z222" s="5" t="str">
        <f t="shared" si="21"/>
        <v/>
      </c>
      <c r="AA222" s="5" t="str">
        <f t="shared" si="22"/>
        <v/>
      </c>
      <c r="AB222" s="5" t="str">
        <f t="shared" si="23"/>
        <v/>
      </c>
    </row>
    <row r="223" spans="1:28" x14ac:dyDescent="0.35">
      <c r="A223" s="20"/>
      <c r="B223" s="19"/>
      <c r="C223" s="19"/>
      <c r="D223" s="19"/>
      <c r="E223" s="18"/>
      <c r="F223" s="19"/>
      <c r="G223" s="19"/>
      <c r="H223" s="18"/>
      <c r="I223" s="19"/>
      <c r="J223" s="19"/>
      <c r="K223" s="19"/>
      <c r="L223" s="34" t="str">
        <f>IF(E223&lt;&gt;0,VLOOKUP(E223,'Prior Attainment'!$A$3:$B$23,2,FALSE),"")</f>
        <v/>
      </c>
      <c r="M223" s="34" t="str">
        <f>IF(F223&lt;&gt;0,VLOOKUP(F223,'Prior Attainment'!$A$3:$B$23,2,FALSE),"")</f>
        <v/>
      </c>
      <c r="N223" s="34" t="str">
        <f>IF(G223&lt;&gt;0,VLOOKUP(G223,'Prior Attainment'!$A$3:$B$23,2,FALSE),"")</f>
        <v/>
      </c>
      <c r="O223" s="35" t="e">
        <f t="shared" si="19"/>
        <v>#DIV/0!</v>
      </c>
      <c r="P223" s="35" t="e">
        <f t="shared" si="20"/>
        <v>#DIV/0!</v>
      </c>
      <c r="Q223" s="36" t="e">
        <f>IF(P223&lt;&gt;"",VLOOKUP(P223,Expectations!$A$2:$B$25,2,TRUE),"")</f>
        <v>#DIV/0!</v>
      </c>
      <c r="R223" s="37" t="e">
        <f>IF(P223&lt;&gt;"",VLOOKUP(P223,Expectations!$A$2:$C$25,3,TRUE),"")</f>
        <v>#DIV/0!</v>
      </c>
      <c r="S223" s="17" t="str">
        <f>IF(H223&gt;0,VLOOKUP(H223,Reading!$A$3:$B$61,2,FALSE),"")</f>
        <v/>
      </c>
      <c r="T223" s="38" t="str">
        <f>IF(J223&gt;0,VLOOKUP(J223,'TA scores'!$A$2:$B$16,2,FALSE),"")</f>
        <v/>
      </c>
      <c r="U223" s="16" t="str">
        <f>IF(I223&gt;0,VLOOKUP(I223,Maths!$A$3:$B$121,2,FALSE),"")</f>
        <v/>
      </c>
      <c r="V223" s="16" t="str">
        <f>IF(K223&gt;0,VLOOKUP(K223,GPS!$A$3:$B$121,2,FALSE),"")</f>
        <v/>
      </c>
      <c r="W223" s="39" t="e">
        <f>IF(R223&lt;&gt;"",VLOOKUP(R223,Expectations!$C$2:$F$25,2,FALSE),"")</f>
        <v>#DIV/0!</v>
      </c>
      <c r="X223" s="39" t="e">
        <f>IF(R223&lt;&gt;"",VLOOKUP(R223,Expectations!$C$2:$F$25,3,FALSE),"")</f>
        <v>#DIV/0!</v>
      </c>
      <c r="Y223" s="39" t="e">
        <f>IF(R223&lt;&gt;"",VLOOKUP(R223,Expectations!$C$2:$F$25,4,FALSE),"")</f>
        <v>#DIV/0!</v>
      </c>
      <c r="Z223" s="5" t="str">
        <f t="shared" si="21"/>
        <v/>
      </c>
      <c r="AA223" s="5" t="str">
        <f t="shared" si="22"/>
        <v/>
      </c>
      <c r="AB223" s="5" t="str">
        <f t="shared" si="23"/>
        <v/>
      </c>
    </row>
    <row r="224" spans="1:28" x14ac:dyDescent="0.35">
      <c r="A224" s="20"/>
      <c r="B224" s="19"/>
      <c r="C224" s="19"/>
      <c r="D224" s="19"/>
      <c r="E224" s="18"/>
      <c r="F224" s="19"/>
      <c r="G224" s="19"/>
      <c r="H224" s="18"/>
      <c r="I224" s="19"/>
      <c r="J224" s="19"/>
      <c r="K224" s="19"/>
      <c r="L224" s="34" t="str">
        <f>IF(E224&lt;&gt;0,VLOOKUP(E224,'Prior Attainment'!$A$3:$B$23,2,FALSE),"")</f>
        <v/>
      </c>
      <c r="M224" s="34" t="str">
        <f>IF(F224&lt;&gt;0,VLOOKUP(F224,'Prior Attainment'!$A$3:$B$23,2,FALSE),"")</f>
        <v/>
      </c>
      <c r="N224" s="34" t="str">
        <f>IF(G224&lt;&gt;0,VLOOKUP(G224,'Prior Attainment'!$A$3:$B$23,2,FALSE),"")</f>
        <v/>
      </c>
      <c r="O224" s="35" t="e">
        <f t="shared" si="19"/>
        <v>#DIV/0!</v>
      </c>
      <c r="P224" s="35" t="e">
        <f t="shared" si="20"/>
        <v>#DIV/0!</v>
      </c>
      <c r="Q224" s="36" t="e">
        <f>IF(P224&lt;&gt;"",VLOOKUP(P224,Expectations!$A$2:$B$25,2,TRUE),"")</f>
        <v>#DIV/0!</v>
      </c>
      <c r="R224" s="37" t="e">
        <f>IF(P224&lt;&gt;"",VLOOKUP(P224,Expectations!$A$2:$C$25,3,TRUE),"")</f>
        <v>#DIV/0!</v>
      </c>
      <c r="S224" s="17" t="str">
        <f>IF(H224&gt;0,VLOOKUP(H224,Reading!$A$3:$B$61,2,FALSE),"")</f>
        <v/>
      </c>
      <c r="T224" s="38" t="str">
        <f>IF(J224&gt;0,VLOOKUP(J224,'TA scores'!$A$2:$B$16,2,FALSE),"")</f>
        <v/>
      </c>
      <c r="U224" s="16" t="str">
        <f>IF(I224&gt;0,VLOOKUP(I224,Maths!$A$3:$B$121,2,FALSE),"")</f>
        <v/>
      </c>
      <c r="V224" s="16" t="str">
        <f>IF(K224&gt;0,VLOOKUP(K224,GPS!$A$3:$B$121,2,FALSE),"")</f>
        <v/>
      </c>
      <c r="W224" s="39" t="e">
        <f>IF(R224&lt;&gt;"",VLOOKUP(R224,Expectations!$C$2:$F$25,2,FALSE),"")</f>
        <v>#DIV/0!</v>
      </c>
      <c r="X224" s="39" t="e">
        <f>IF(R224&lt;&gt;"",VLOOKUP(R224,Expectations!$C$2:$F$25,3,FALSE),"")</f>
        <v>#DIV/0!</v>
      </c>
      <c r="Y224" s="39" t="e">
        <f>IF(R224&lt;&gt;"",VLOOKUP(R224,Expectations!$C$2:$F$25,4,FALSE),"")</f>
        <v>#DIV/0!</v>
      </c>
      <c r="Z224" s="5" t="str">
        <f t="shared" si="21"/>
        <v/>
      </c>
      <c r="AA224" s="5" t="str">
        <f t="shared" si="22"/>
        <v/>
      </c>
      <c r="AB224" s="5" t="str">
        <f t="shared" si="23"/>
        <v/>
      </c>
    </row>
    <row r="225" spans="1:28" x14ac:dyDescent="0.35">
      <c r="A225" s="20"/>
      <c r="B225" s="19"/>
      <c r="C225" s="19"/>
      <c r="D225" s="19"/>
      <c r="E225" s="18"/>
      <c r="F225" s="19"/>
      <c r="G225" s="19"/>
      <c r="H225" s="18"/>
      <c r="I225" s="19"/>
      <c r="J225" s="19"/>
      <c r="K225" s="19"/>
      <c r="L225" s="34" t="str">
        <f>IF(E225&lt;&gt;0,VLOOKUP(E225,'Prior Attainment'!$A$3:$B$23,2,FALSE),"")</f>
        <v/>
      </c>
      <c r="M225" s="34" t="str">
        <f>IF(F225&lt;&gt;0,VLOOKUP(F225,'Prior Attainment'!$A$3:$B$23,2,FALSE),"")</f>
        <v/>
      </c>
      <c r="N225" s="34" t="str">
        <f>IF(G225&lt;&gt;0,VLOOKUP(G225,'Prior Attainment'!$A$3:$B$23,2,FALSE),"")</f>
        <v/>
      </c>
      <c r="O225" s="35" t="e">
        <f t="shared" si="19"/>
        <v>#DIV/0!</v>
      </c>
      <c r="P225" s="35" t="e">
        <f t="shared" si="20"/>
        <v>#DIV/0!</v>
      </c>
      <c r="Q225" s="36" t="e">
        <f>IF(P225&lt;&gt;"",VLOOKUP(P225,Expectations!$A$2:$B$25,2,TRUE),"")</f>
        <v>#DIV/0!</v>
      </c>
      <c r="R225" s="37" t="e">
        <f>IF(P225&lt;&gt;"",VLOOKUP(P225,Expectations!$A$2:$C$25,3,TRUE),"")</f>
        <v>#DIV/0!</v>
      </c>
      <c r="S225" s="17" t="str">
        <f>IF(H225&gt;0,VLOOKUP(H225,Reading!$A$3:$B$61,2,FALSE),"")</f>
        <v/>
      </c>
      <c r="T225" s="38" t="str">
        <f>IF(J225&gt;0,VLOOKUP(J225,'TA scores'!$A$2:$B$16,2,FALSE),"")</f>
        <v/>
      </c>
      <c r="U225" s="16" t="str">
        <f>IF(I225&gt;0,VLOOKUP(I225,Maths!$A$3:$B$121,2,FALSE),"")</f>
        <v/>
      </c>
      <c r="V225" s="16" t="str">
        <f>IF(K225&gt;0,VLOOKUP(K225,GPS!$A$3:$B$121,2,FALSE),"")</f>
        <v/>
      </c>
      <c r="W225" s="39" t="e">
        <f>IF(R225&lt;&gt;"",VLOOKUP(R225,Expectations!$C$2:$F$25,2,FALSE),"")</f>
        <v>#DIV/0!</v>
      </c>
      <c r="X225" s="39" t="e">
        <f>IF(R225&lt;&gt;"",VLOOKUP(R225,Expectations!$C$2:$F$25,3,FALSE),"")</f>
        <v>#DIV/0!</v>
      </c>
      <c r="Y225" s="39" t="e">
        <f>IF(R225&lt;&gt;"",VLOOKUP(R225,Expectations!$C$2:$F$25,4,FALSE),"")</f>
        <v>#DIV/0!</v>
      </c>
      <c r="Z225" s="5" t="str">
        <f t="shared" si="21"/>
        <v/>
      </c>
      <c r="AA225" s="5" t="str">
        <f t="shared" si="22"/>
        <v/>
      </c>
      <c r="AB225" s="5" t="str">
        <f t="shared" si="23"/>
        <v/>
      </c>
    </row>
    <row r="226" spans="1:28" x14ac:dyDescent="0.35">
      <c r="A226" s="20"/>
      <c r="B226" s="19"/>
      <c r="C226" s="19"/>
      <c r="D226" s="19"/>
      <c r="E226" s="18"/>
      <c r="F226" s="19"/>
      <c r="G226" s="19"/>
      <c r="H226" s="18"/>
      <c r="I226" s="19"/>
      <c r="J226" s="19"/>
      <c r="K226" s="19"/>
      <c r="L226" s="34" t="str">
        <f>IF(E226&lt;&gt;0,VLOOKUP(E226,'Prior Attainment'!$A$3:$B$23,2,FALSE),"")</f>
        <v/>
      </c>
      <c r="M226" s="34" t="str">
        <f>IF(F226&lt;&gt;0,VLOOKUP(F226,'Prior Attainment'!$A$3:$B$23,2,FALSE),"")</f>
        <v/>
      </c>
      <c r="N226" s="34" t="str">
        <f>IF(G226&lt;&gt;0,VLOOKUP(G226,'Prior Attainment'!$A$3:$B$23,2,FALSE),"")</f>
        <v/>
      </c>
      <c r="O226" s="35" t="e">
        <f t="shared" si="19"/>
        <v>#DIV/0!</v>
      </c>
      <c r="P226" s="35" t="e">
        <f t="shared" si="20"/>
        <v>#DIV/0!</v>
      </c>
      <c r="Q226" s="36" t="e">
        <f>IF(P226&lt;&gt;"",VLOOKUP(P226,Expectations!$A$2:$B$25,2,TRUE),"")</f>
        <v>#DIV/0!</v>
      </c>
      <c r="R226" s="37" t="e">
        <f>IF(P226&lt;&gt;"",VLOOKUP(P226,Expectations!$A$2:$C$25,3,TRUE),"")</f>
        <v>#DIV/0!</v>
      </c>
      <c r="S226" s="17" t="str">
        <f>IF(H226&gt;0,VLOOKUP(H226,Reading!$A$3:$B$61,2,FALSE),"")</f>
        <v/>
      </c>
      <c r="T226" s="38" t="str">
        <f>IF(J226&gt;0,VLOOKUP(J226,'TA scores'!$A$2:$B$16,2,FALSE),"")</f>
        <v/>
      </c>
      <c r="U226" s="16" t="str">
        <f>IF(I226&gt;0,VLOOKUP(I226,Maths!$A$3:$B$121,2,FALSE),"")</f>
        <v/>
      </c>
      <c r="V226" s="16" t="str">
        <f>IF(K226&gt;0,VLOOKUP(K226,GPS!$A$3:$B$121,2,FALSE),"")</f>
        <v/>
      </c>
      <c r="W226" s="39" t="e">
        <f>IF(R226&lt;&gt;"",VLOOKUP(R226,Expectations!$C$2:$F$25,2,FALSE),"")</f>
        <v>#DIV/0!</v>
      </c>
      <c r="X226" s="39" t="e">
        <f>IF(R226&lt;&gt;"",VLOOKUP(R226,Expectations!$C$2:$F$25,3,FALSE),"")</f>
        <v>#DIV/0!</v>
      </c>
      <c r="Y226" s="39" t="e">
        <f>IF(R226&lt;&gt;"",VLOOKUP(R226,Expectations!$C$2:$F$25,4,FALSE),"")</f>
        <v>#DIV/0!</v>
      </c>
      <c r="Z226" s="5" t="str">
        <f t="shared" si="21"/>
        <v/>
      </c>
      <c r="AA226" s="5" t="str">
        <f t="shared" si="22"/>
        <v/>
      </c>
      <c r="AB226" s="5" t="str">
        <f t="shared" si="23"/>
        <v/>
      </c>
    </row>
    <row r="227" spans="1:28" x14ac:dyDescent="0.35">
      <c r="A227" s="20"/>
      <c r="B227" s="19"/>
      <c r="C227" s="19"/>
      <c r="D227" s="19"/>
      <c r="E227" s="18"/>
      <c r="F227" s="19"/>
      <c r="G227" s="19"/>
      <c r="H227" s="18"/>
      <c r="I227" s="19"/>
      <c r="J227" s="19"/>
      <c r="K227" s="19"/>
      <c r="L227" s="34" t="str">
        <f>IF(E227&lt;&gt;0,VLOOKUP(E227,'Prior Attainment'!$A$3:$B$23,2,FALSE),"")</f>
        <v/>
      </c>
      <c r="M227" s="34" t="str">
        <f>IF(F227&lt;&gt;0,VLOOKUP(F227,'Prior Attainment'!$A$3:$B$23,2,FALSE),"")</f>
        <v/>
      </c>
      <c r="N227" s="34" t="str">
        <f>IF(G227&lt;&gt;0,VLOOKUP(G227,'Prior Attainment'!$A$3:$B$23,2,FALSE),"")</f>
        <v/>
      </c>
      <c r="O227" s="35" t="e">
        <f t="shared" si="19"/>
        <v>#DIV/0!</v>
      </c>
      <c r="P227" s="35" t="e">
        <f t="shared" si="20"/>
        <v>#DIV/0!</v>
      </c>
      <c r="Q227" s="36" t="e">
        <f>IF(P227&lt;&gt;"",VLOOKUP(P227,Expectations!$A$2:$B$25,2,TRUE),"")</f>
        <v>#DIV/0!</v>
      </c>
      <c r="R227" s="37" t="e">
        <f>IF(P227&lt;&gt;"",VLOOKUP(P227,Expectations!$A$2:$C$25,3,TRUE),"")</f>
        <v>#DIV/0!</v>
      </c>
      <c r="S227" s="17" t="str">
        <f>IF(H227&gt;0,VLOOKUP(H227,Reading!$A$3:$B$61,2,FALSE),"")</f>
        <v/>
      </c>
      <c r="T227" s="38" t="str">
        <f>IF(J227&gt;0,VLOOKUP(J227,'TA scores'!$A$2:$B$16,2,FALSE),"")</f>
        <v/>
      </c>
      <c r="U227" s="16" t="str">
        <f>IF(I227&gt;0,VLOOKUP(I227,Maths!$A$3:$B$121,2,FALSE),"")</f>
        <v/>
      </c>
      <c r="V227" s="16" t="str">
        <f>IF(K227&gt;0,VLOOKUP(K227,GPS!$A$3:$B$121,2,FALSE),"")</f>
        <v/>
      </c>
      <c r="W227" s="39" t="e">
        <f>IF(R227&lt;&gt;"",VLOOKUP(R227,Expectations!$C$2:$F$25,2,FALSE),"")</f>
        <v>#DIV/0!</v>
      </c>
      <c r="X227" s="39" t="e">
        <f>IF(R227&lt;&gt;"",VLOOKUP(R227,Expectations!$C$2:$F$25,3,FALSE),"")</f>
        <v>#DIV/0!</v>
      </c>
      <c r="Y227" s="39" t="e">
        <f>IF(R227&lt;&gt;"",VLOOKUP(R227,Expectations!$C$2:$F$25,4,FALSE),"")</f>
        <v>#DIV/0!</v>
      </c>
      <c r="Z227" s="5" t="str">
        <f t="shared" si="21"/>
        <v/>
      </c>
      <c r="AA227" s="5" t="str">
        <f t="shared" si="22"/>
        <v/>
      </c>
      <c r="AB227" s="5" t="str">
        <f t="shared" si="23"/>
        <v/>
      </c>
    </row>
    <row r="228" spans="1:28" x14ac:dyDescent="0.35">
      <c r="A228" s="20"/>
      <c r="B228" s="19"/>
      <c r="C228" s="19"/>
      <c r="D228" s="19"/>
      <c r="E228" s="18"/>
      <c r="F228" s="19"/>
      <c r="G228" s="19"/>
      <c r="H228" s="18"/>
      <c r="I228" s="19"/>
      <c r="J228" s="19"/>
      <c r="K228" s="19"/>
      <c r="L228" s="34" t="str">
        <f>IF(E228&lt;&gt;0,VLOOKUP(E228,'Prior Attainment'!$A$3:$B$23,2,FALSE),"")</f>
        <v/>
      </c>
      <c r="M228" s="34" t="str">
        <f>IF(F228&lt;&gt;0,VLOOKUP(F228,'Prior Attainment'!$A$3:$B$23,2,FALSE),"")</f>
        <v/>
      </c>
      <c r="N228" s="34" t="str">
        <f>IF(G228&lt;&gt;0,VLOOKUP(G228,'Prior Attainment'!$A$3:$B$23,2,FALSE),"")</f>
        <v/>
      </c>
      <c r="O228" s="35" t="e">
        <f t="shared" si="19"/>
        <v>#DIV/0!</v>
      </c>
      <c r="P228" s="35" t="e">
        <f t="shared" si="20"/>
        <v>#DIV/0!</v>
      </c>
      <c r="Q228" s="36" t="e">
        <f>IF(P228&lt;&gt;"",VLOOKUP(P228,Expectations!$A$2:$B$25,2,TRUE),"")</f>
        <v>#DIV/0!</v>
      </c>
      <c r="R228" s="37" t="e">
        <f>IF(P228&lt;&gt;"",VLOOKUP(P228,Expectations!$A$2:$C$25,3,TRUE),"")</f>
        <v>#DIV/0!</v>
      </c>
      <c r="S228" s="17" t="str">
        <f>IF(H228&gt;0,VLOOKUP(H228,Reading!$A$3:$B$61,2,FALSE),"")</f>
        <v/>
      </c>
      <c r="T228" s="38" t="str">
        <f>IF(J228&gt;0,VLOOKUP(J228,'TA scores'!$A$2:$B$16,2,FALSE),"")</f>
        <v/>
      </c>
      <c r="U228" s="16" t="str">
        <f>IF(I228&gt;0,VLOOKUP(I228,Maths!$A$3:$B$121,2,FALSE),"")</f>
        <v/>
      </c>
      <c r="V228" s="16" t="str">
        <f>IF(K228&gt;0,VLOOKUP(K228,GPS!$A$3:$B$121,2,FALSE),"")</f>
        <v/>
      </c>
      <c r="W228" s="39" t="e">
        <f>IF(R228&lt;&gt;"",VLOOKUP(R228,Expectations!$C$2:$F$25,2,FALSE),"")</f>
        <v>#DIV/0!</v>
      </c>
      <c r="X228" s="39" t="e">
        <f>IF(R228&lt;&gt;"",VLOOKUP(R228,Expectations!$C$2:$F$25,3,FALSE),"")</f>
        <v>#DIV/0!</v>
      </c>
      <c r="Y228" s="39" t="e">
        <f>IF(R228&lt;&gt;"",VLOOKUP(R228,Expectations!$C$2:$F$25,4,FALSE),"")</f>
        <v>#DIV/0!</v>
      </c>
      <c r="Z228" s="5" t="str">
        <f t="shared" si="21"/>
        <v/>
      </c>
      <c r="AA228" s="5" t="str">
        <f t="shared" si="22"/>
        <v/>
      </c>
      <c r="AB228" s="5" t="str">
        <f t="shared" si="23"/>
        <v/>
      </c>
    </row>
    <row r="229" spans="1:28" x14ac:dyDescent="0.35">
      <c r="A229" s="20"/>
      <c r="B229" s="19"/>
      <c r="C229" s="19"/>
      <c r="D229" s="19"/>
      <c r="E229" s="18"/>
      <c r="F229" s="19"/>
      <c r="G229" s="19"/>
      <c r="H229" s="18"/>
      <c r="I229" s="19"/>
      <c r="J229" s="19"/>
      <c r="K229" s="19"/>
      <c r="L229" s="34" t="str">
        <f>IF(E229&lt;&gt;0,VLOOKUP(E229,'Prior Attainment'!$A$3:$B$23,2,FALSE),"")</f>
        <v/>
      </c>
      <c r="M229" s="34" t="str">
        <f>IF(F229&lt;&gt;0,VLOOKUP(F229,'Prior Attainment'!$A$3:$B$23,2,FALSE),"")</f>
        <v/>
      </c>
      <c r="N229" s="34" t="str">
        <f>IF(G229&lt;&gt;0,VLOOKUP(G229,'Prior Attainment'!$A$3:$B$23,2,FALSE),"")</f>
        <v/>
      </c>
      <c r="O229" s="35" t="e">
        <f t="shared" si="19"/>
        <v>#DIV/0!</v>
      </c>
      <c r="P229" s="35" t="e">
        <f t="shared" si="20"/>
        <v>#DIV/0!</v>
      </c>
      <c r="Q229" s="36" t="e">
        <f>IF(P229&lt;&gt;"",VLOOKUP(P229,Expectations!$A$2:$B$25,2,TRUE),"")</f>
        <v>#DIV/0!</v>
      </c>
      <c r="R229" s="37" t="e">
        <f>IF(P229&lt;&gt;"",VLOOKUP(P229,Expectations!$A$2:$C$25,3,TRUE),"")</f>
        <v>#DIV/0!</v>
      </c>
      <c r="S229" s="17" t="str">
        <f>IF(H229&gt;0,VLOOKUP(H229,Reading!$A$3:$B$61,2,FALSE),"")</f>
        <v/>
      </c>
      <c r="T229" s="38" t="str">
        <f>IF(J229&gt;0,VLOOKUP(J229,'TA scores'!$A$2:$B$16,2,FALSE),"")</f>
        <v/>
      </c>
      <c r="U229" s="16" t="str">
        <f>IF(I229&gt;0,VLOOKUP(I229,Maths!$A$3:$B$121,2,FALSE),"")</f>
        <v/>
      </c>
      <c r="V229" s="16" t="str">
        <f>IF(K229&gt;0,VLOOKUP(K229,GPS!$A$3:$B$121,2,FALSE),"")</f>
        <v/>
      </c>
      <c r="W229" s="39" t="e">
        <f>IF(R229&lt;&gt;"",VLOOKUP(R229,Expectations!$C$2:$F$25,2,FALSE),"")</f>
        <v>#DIV/0!</v>
      </c>
      <c r="X229" s="39" t="e">
        <f>IF(R229&lt;&gt;"",VLOOKUP(R229,Expectations!$C$2:$F$25,3,FALSE),"")</f>
        <v>#DIV/0!</v>
      </c>
      <c r="Y229" s="39" t="e">
        <f>IF(R229&lt;&gt;"",VLOOKUP(R229,Expectations!$C$2:$F$25,4,FALSE),"")</f>
        <v>#DIV/0!</v>
      </c>
      <c r="Z229" s="5" t="str">
        <f t="shared" si="21"/>
        <v/>
      </c>
      <c r="AA229" s="5" t="str">
        <f t="shared" si="22"/>
        <v/>
      </c>
      <c r="AB229" s="5" t="str">
        <f t="shared" si="23"/>
        <v/>
      </c>
    </row>
    <row r="230" spans="1:28" x14ac:dyDescent="0.35">
      <c r="A230" s="20"/>
      <c r="B230" s="19"/>
      <c r="C230" s="19"/>
      <c r="D230" s="19"/>
      <c r="E230" s="18"/>
      <c r="F230" s="19"/>
      <c r="G230" s="19"/>
      <c r="H230" s="18"/>
      <c r="I230" s="19"/>
      <c r="J230" s="19"/>
      <c r="K230" s="19"/>
      <c r="L230" s="34" t="str">
        <f>IF(E230&lt;&gt;0,VLOOKUP(E230,'Prior Attainment'!$A$3:$B$23,2,FALSE),"")</f>
        <v/>
      </c>
      <c r="M230" s="34" t="str">
        <f>IF(F230&lt;&gt;0,VLOOKUP(F230,'Prior Attainment'!$A$3:$B$23,2,FALSE),"")</f>
        <v/>
      </c>
      <c r="N230" s="34" t="str">
        <f>IF(G230&lt;&gt;0,VLOOKUP(G230,'Prior Attainment'!$A$3:$B$23,2,FALSE),"")</f>
        <v/>
      </c>
      <c r="O230" s="35" t="e">
        <f t="shared" si="19"/>
        <v>#DIV/0!</v>
      </c>
      <c r="P230" s="35" t="e">
        <f t="shared" si="20"/>
        <v>#DIV/0!</v>
      </c>
      <c r="Q230" s="36" t="e">
        <f>IF(P230&lt;&gt;"",VLOOKUP(P230,Expectations!$A$2:$B$25,2,TRUE),"")</f>
        <v>#DIV/0!</v>
      </c>
      <c r="R230" s="37" t="e">
        <f>IF(P230&lt;&gt;"",VLOOKUP(P230,Expectations!$A$2:$C$25,3,TRUE),"")</f>
        <v>#DIV/0!</v>
      </c>
      <c r="S230" s="17" t="str">
        <f>IF(H230&gt;0,VLOOKUP(H230,Reading!$A$3:$B$61,2,FALSE),"")</f>
        <v/>
      </c>
      <c r="T230" s="38" t="str">
        <f>IF(J230&gt;0,VLOOKUP(J230,'TA scores'!$A$2:$B$16,2,FALSE),"")</f>
        <v/>
      </c>
      <c r="U230" s="16" t="str">
        <f>IF(I230&gt;0,VLOOKUP(I230,Maths!$A$3:$B$121,2,FALSE),"")</f>
        <v/>
      </c>
      <c r="V230" s="16" t="str">
        <f>IF(K230&gt;0,VLOOKUP(K230,GPS!$A$3:$B$121,2,FALSE),"")</f>
        <v/>
      </c>
      <c r="W230" s="39" t="e">
        <f>IF(R230&lt;&gt;"",VLOOKUP(R230,Expectations!$C$2:$F$25,2,FALSE),"")</f>
        <v>#DIV/0!</v>
      </c>
      <c r="X230" s="39" t="e">
        <f>IF(R230&lt;&gt;"",VLOOKUP(R230,Expectations!$C$2:$F$25,3,FALSE),"")</f>
        <v>#DIV/0!</v>
      </c>
      <c r="Y230" s="39" t="e">
        <f>IF(R230&lt;&gt;"",VLOOKUP(R230,Expectations!$C$2:$F$25,4,FALSE),"")</f>
        <v>#DIV/0!</v>
      </c>
      <c r="Z230" s="5" t="str">
        <f t="shared" si="21"/>
        <v/>
      </c>
      <c r="AA230" s="5" t="str">
        <f t="shared" si="22"/>
        <v/>
      </c>
      <c r="AB230" s="5" t="str">
        <f t="shared" si="23"/>
        <v/>
      </c>
    </row>
    <row r="231" spans="1:28" x14ac:dyDescent="0.35">
      <c r="A231" s="20"/>
      <c r="B231" s="19"/>
      <c r="C231" s="19"/>
      <c r="D231" s="19"/>
      <c r="E231" s="18"/>
      <c r="F231" s="19"/>
      <c r="G231" s="19"/>
      <c r="H231" s="18"/>
      <c r="I231" s="19"/>
      <c r="J231" s="19"/>
      <c r="K231" s="19"/>
      <c r="L231" s="34" t="str">
        <f>IF(E231&lt;&gt;0,VLOOKUP(E231,'Prior Attainment'!$A$3:$B$23,2,FALSE),"")</f>
        <v/>
      </c>
      <c r="M231" s="34" t="str">
        <f>IF(F231&lt;&gt;0,VLOOKUP(F231,'Prior Attainment'!$A$3:$B$23,2,FALSE),"")</f>
        <v/>
      </c>
      <c r="N231" s="34" t="str">
        <f>IF(G231&lt;&gt;0,VLOOKUP(G231,'Prior Attainment'!$A$3:$B$23,2,FALSE),"")</f>
        <v/>
      </c>
      <c r="O231" s="35" t="e">
        <f t="shared" si="19"/>
        <v>#DIV/0!</v>
      </c>
      <c r="P231" s="35" t="e">
        <f t="shared" si="20"/>
        <v>#DIV/0!</v>
      </c>
      <c r="Q231" s="36" t="e">
        <f>IF(P231&lt;&gt;"",VLOOKUP(P231,Expectations!$A$2:$B$25,2,TRUE),"")</f>
        <v>#DIV/0!</v>
      </c>
      <c r="R231" s="37" t="e">
        <f>IF(P231&lt;&gt;"",VLOOKUP(P231,Expectations!$A$2:$C$25,3,TRUE),"")</f>
        <v>#DIV/0!</v>
      </c>
      <c r="S231" s="17" t="str">
        <f>IF(H231&gt;0,VLOOKUP(H231,Reading!$A$3:$B$61,2,FALSE),"")</f>
        <v/>
      </c>
      <c r="T231" s="38" t="str">
        <f>IF(J231&gt;0,VLOOKUP(J231,'TA scores'!$A$2:$B$16,2,FALSE),"")</f>
        <v/>
      </c>
      <c r="U231" s="16" t="str">
        <f>IF(I231&gt;0,VLOOKUP(I231,Maths!$A$3:$B$121,2,FALSE),"")</f>
        <v/>
      </c>
      <c r="V231" s="16" t="str">
        <f>IF(K231&gt;0,VLOOKUP(K231,GPS!$A$3:$B$121,2,FALSE),"")</f>
        <v/>
      </c>
      <c r="W231" s="39" t="e">
        <f>IF(R231&lt;&gt;"",VLOOKUP(R231,Expectations!$C$2:$F$25,2,FALSE),"")</f>
        <v>#DIV/0!</v>
      </c>
      <c r="X231" s="39" t="e">
        <f>IF(R231&lt;&gt;"",VLOOKUP(R231,Expectations!$C$2:$F$25,3,FALSE),"")</f>
        <v>#DIV/0!</v>
      </c>
      <c r="Y231" s="39" t="e">
        <f>IF(R231&lt;&gt;"",VLOOKUP(R231,Expectations!$C$2:$F$25,4,FALSE),"")</f>
        <v>#DIV/0!</v>
      </c>
      <c r="Z231" s="5" t="str">
        <f t="shared" si="21"/>
        <v/>
      </c>
      <c r="AA231" s="5" t="str">
        <f t="shared" si="22"/>
        <v/>
      </c>
      <c r="AB231" s="5" t="str">
        <f t="shared" si="23"/>
        <v/>
      </c>
    </row>
    <row r="232" spans="1:28" x14ac:dyDescent="0.35">
      <c r="A232" s="20"/>
      <c r="B232" s="19"/>
      <c r="C232" s="19"/>
      <c r="D232" s="19"/>
      <c r="E232" s="18"/>
      <c r="F232" s="19"/>
      <c r="G232" s="19"/>
      <c r="H232" s="18"/>
      <c r="I232" s="19"/>
      <c r="J232" s="19"/>
      <c r="K232" s="19"/>
      <c r="L232" s="34" t="str">
        <f>IF(E232&lt;&gt;0,VLOOKUP(E232,'Prior Attainment'!$A$3:$B$23,2,FALSE),"")</f>
        <v/>
      </c>
      <c r="M232" s="34" t="str">
        <f>IF(F232&lt;&gt;0,VLOOKUP(F232,'Prior Attainment'!$A$3:$B$23,2,FALSE),"")</f>
        <v/>
      </c>
      <c r="N232" s="34" t="str">
        <f>IF(G232&lt;&gt;0,VLOOKUP(G232,'Prior Attainment'!$A$3:$B$23,2,FALSE),"")</f>
        <v/>
      </c>
      <c r="O232" s="35" t="e">
        <f t="shared" si="19"/>
        <v>#DIV/0!</v>
      </c>
      <c r="P232" s="35" t="e">
        <f t="shared" si="20"/>
        <v>#DIV/0!</v>
      </c>
      <c r="Q232" s="36" t="e">
        <f>IF(P232&lt;&gt;"",VLOOKUP(P232,Expectations!$A$2:$B$25,2,TRUE),"")</f>
        <v>#DIV/0!</v>
      </c>
      <c r="R232" s="37" t="e">
        <f>IF(P232&lt;&gt;"",VLOOKUP(P232,Expectations!$A$2:$C$25,3,TRUE),"")</f>
        <v>#DIV/0!</v>
      </c>
      <c r="S232" s="17" t="str">
        <f>IF(H232&gt;0,VLOOKUP(H232,Reading!$A$3:$B$61,2,FALSE),"")</f>
        <v/>
      </c>
      <c r="T232" s="38" t="str">
        <f>IF(J232&gt;0,VLOOKUP(J232,'TA scores'!$A$2:$B$16,2,FALSE),"")</f>
        <v/>
      </c>
      <c r="U232" s="16" t="str">
        <f>IF(I232&gt;0,VLOOKUP(I232,Maths!$A$3:$B$121,2,FALSE),"")</f>
        <v/>
      </c>
      <c r="V232" s="16" t="str">
        <f>IF(K232&gt;0,VLOOKUP(K232,GPS!$A$3:$B$121,2,FALSE),"")</f>
        <v/>
      </c>
      <c r="W232" s="39" t="e">
        <f>IF(R232&lt;&gt;"",VLOOKUP(R232,Expectations!$C$2:$F$25,2,FALSE),"")</f>
        <v>#DIV/0!</v>
      </c>
      <c r="X232" s="39" t="e">
        <f>IF(R232&lt;&gt;"",VLOOKUP(R232,Expectations!$C$2:$F$25,3,FALSE),"")</f>
        <v>#DIV/0!</v>
      </c>
      <c r="Y232" s="39" t="e">
        <f>IF(R232&lt;&gt;"",VLOOKUP(R232,Expectations!$C$2:$F$25,4,FALSE),"")</f>
        <v>#DIV/0!</v>
      </c>
      <c r="Z232" s="5" t="str">
        <f t="shared" si="21"/>
        <v/>
      </c>
      <c r="AA232" s="5" t="str">
        <f t="shared" si="22"/>
        <v/>
      </c>
      <c r="AB232" s="5" t="str">
        <f t="shared" si="23"/>
        <v/>
      </c>
    </row>
    <row r="233" spans="1:28" x14ac:dyDescent="0.35">
      <c r="A233" s="20"/>
      <c r="B233" s="19"/>
      <c r="C233" s="19"/>
      <c r="D233" s="19"/>
      <c r="E233" s="18"/>
      <c r="F233" s="19"/>
      <c r="G233" s="19"/>
      <c r="H233" s="18"/>
      <c r="I233" s="19"/>
      <c r="J233" s="19"/>
      <c r="K233" s="19"/>
      <c r="L233" s="34" t="str">
        <f>IF(E233&lt;&gt;0,VLOOKUP(E233,'Prior Attainment'!$A$3:$B$23,2,FALSE),"")</f>
        <v/>
      </c>
      <c r="M233" s="34" t="str">
        <f>IF(F233&lt;&gt;0,VLOOKUP(F233,'Prior Attainment'!$A$3:$B$23,2,FALSE),"")</f>
        <v/>
      </c>
      <c r="N233" s="34" t="str">
        <f>IF(G233&lt;&gt;0,VLOOKUP(G233,'Prior Attainment'!$A$3:$B$23,2,FALSE),"")</f>
        <v/>
      </c>
      <c r="O233" s="35" t="e">
        <f t="shared" si="19"/>
        <v>#DIV/0!</v>
      </c>
      <c r="P233" s="35" t="e">
        <f t="shared" si="20"/>
        <v>#DIV/0!</v>
      </c>
      <c r="Q233" s="36" t="e">
        <f>IF(P233&lt;&gt;"",VLOOKUP(P233,Expectations!$A$2:$B$25,2,TRUE),"")</f>
        <v>#DIV/0!</v>
      </c>
      <c r="R233" s="37" t="e">
        <f>IF(P233&lt;&gt;"",VLOOKUP(P233,Expectations!$A$2:$C$25,3,TRUE),"")</f>
        <v>#DIV/0!</v>
      </c>
      <c r="S233" s="17" t="str">
        <f>IF(H233&gt;0,VLOOKUP(H233,Reading!$A$3:$B$61,2,FALSE),"")</f>
        <v/>
      </c>
      <c r="T233" s="38" t="str">
        <f>IF(J233&gt;0,VLOOKUP(J233,'TA scores'!$A$2:$B$16,2,FALSE),"")</f>
        <v/>
      </c>
      <c r="U233" s="16" t="str">
        <f>IF(I233&gt;0,VLOOKUP(I233,Maths!$A$3:$B$121,2,FALSE),"")</f>
        <v/>
      </c>
      <c r="V233" s="16" t="str">
        <f>IF(K233&gt;0,VLOOKUP(K233,GPS!$A$3:$B$121,2,FALSE),"")</f>
        <v/>
      </c>
      <c r="W233" s="39" t="e">
        <f>IF(R233&lt;&gt;"",VLOOKUP(R233,Expectations!$C$2:$F$25,2,FALSE),"")</f>
        <v>#DIV/0!</v>
      </c>
      <c r="X233" s="39" t="e">
        <f>IF(R233&lt;&gt;"",VLOOKUP(R233,Expectations!$C$2:$F$25,3,FALSE),"")</f>
        <v>#DIV/0!</v>
      </c>
      <c r="Y233" s="39" t="e">
        <f>IF(R233&lt;&gt;"",VLOOKUP(R233,Expectations!$C$2:$F$25,4,FALSE),"")</f>
        <v>#DIV/0!</v>
      </c>
      <c r="Z233" s="5" t="str">
        <f t="shared" si="21"/>
        <v/>
      </c>
      <c r="AA233" s="5" t="str">
        <f t="shared" si="22"/>
        <v/>
      </c>
      <c r="AB233" s="5" t="str">
        <f t="shared" si="23"/>
        <v/>
      </c>
    </row>
    <row r="234" spans="1:28" x14ac:dyDescent="0.35">
      <c r="A234" s="20"/>
      <c r="B234" s="19"/>
      <c r="C234" s="19"/>
      <c r="D234" s="19"/>
      <c r="E234" s="18"/>
      <c r="F234" s="19"/>
      <c r="G234" s="19"/>
      <c r="H234" s="18"/>
      <c r="I234" s="19"/>
      <c r="J234" s="19"/>
      <c r="K234" s="19"/>
      <c r="L234" s="34" t="str">
        <f>IF(E234&lt;&gt;0,VLOOKUP(E234,'Prior Attainment'!$A$3:$B$23,2,FALSE),"")</f>
        <v/>
      </c>
      <c r="M234" s="34" t="str">
        <f>IF(F234&lt;&gt;0,VLOOKUP(F234,'Prior Attainment'!$A$3:$B$23,2,FALSE),"")</f>
        <v/>
      </c>
      <c r="N234" s="34" t="str">
        <f>IF(G234&lt;&gt;0,VLOOKUP(G234,'Prior Attainment'!$A$3:$B$23,2,FALSE),"")</f>
        <v/>
      </c>
      <c r="O234" s="35" t="e">
        <f t="shared" si="19"/>
        <v>#DIV/0!</v>
      </c>
      <c r="P234" s="35" t="e">
        <f t="shared" si="20"/>
        <v>#DIV/0!</v>
      </c>
      <c r="Q234" s="36" t="e">
        <f>IF(P234&lt;&gt;"",VLOOKUP(P234,Expectations!$A$2:$B$25,2,TRUE),"")</f>
        <v>#DIV/0!</v>
      </c>
      <c r="R234" s="37" t="e">
        <f>IF(P234&lt;&gt;"",VLOOKUP(P234,Expectations!$A$2:$C$25,3,TRUE),"")</f>
        <v>#DIV/0!</v>
      </c>
      <c r="S234" s="17" t="str">
        <f>IF(H234&gt;0,VLOOKUP(H234,Reading!$A$3:$B$61,2,FALSE),"")</f>
        <v/>
      </c>
      <c r="T234" s="38" t="str">
        <f>IF(J234&gt;0,VLOOKUP(J234,'TA scores'!$A$2:$B$16,2,FALSE),"")</f>
        <v/>
      </c>
      <c r="U234" s="16" t="str">
        <f>IF(I234&gt;0,VLOOKUP(I234,Maths!$A$3:$B$121,2,FALSE),"")</f>
        <v/>
      </c>
      <c r="V234" s="16" t="str">
        <f>IF(K234&gt;0,VLOOKUP(K234,GPS!$A$3:$B$121,2,FALSE),"")</f>
        <v/>
      </c>
      <c r="W234" s="39" t="e">
        <f>IF(R234&lt;&gt;"",VLOOKUP(R234,Expectations!$C$2:$F$25,2,FALSE),"")</f>
        <v>#DIV/0!</v>
      </c>
      <c r="X234" s="39" t="e">
        <f>IF(R234&lt;&gt;"",VLOOKUP(R234,Expectations!$C$2:$F$25,3,FALSE),"")</f>
        <v>#DIV/0!</v>
      </c>
      <c r="Y234" s="39" t="e">
        <f>IF(R234&lt;&gt;"",VLOOKUP(R234,Expectations!$C$2:$F$25,4,FALSE),"")</f>
        <v>#DIV/0!</v>
      </c>
      <c r="Z234" s="5" t="str">
        <f t="shared" si="21"/>
        <v/>
      </c>
      <c r="AA234" s="5" t="str">
        <f t="shared" si="22"/>
        <v/>
      </c>
      <c r="AB234" s="5" t="str">
        <f t="shared" si="23"/>
        <v/>
      </c>
    </row>
    <row r="235" spans="1:28" x14ac:dyDescent="0.35">
      <c r="A235" s="20"/>
      <c r="B235" s="19"/>
      <c r="C235" s="19"/>
      <c r="D235" s="19"/>
      <c r="E235" s="18"/>
      <c r="F235" s="19"/>
      <c r="G235" s="19"/>
      <c r="H235" s="18"/>
      <c r="I235" s="19"/>
      <c r="J235" s="19"/>
      <c r="K235" s="19"/>
      <c r="L235" s="34" t="str">
        <f>IF(E235&lt;&gt;0,VLOOKUP(E235,'Prior Attainment'!$A$3:$B$23,2,FALSE),"")</f>
        <v/>
      </c>
      <c r="M235" s="34" t="str">
        <f>IF(F235&lt;&gt;0,VLOOKUP(F235,'Prior Attainment'!$A$3:$B$23,2,FALSE),"")</f>
        <v/>
      </c>
      <c r="N235" s="34" t="str">
        <f>IF(G235&lt;&gt;0,VLOOKUP(G235,'Prior Attainment'!$A$3:$B$23,2,FALSE),"")</f>
        <v/>
      </c>
      <c r="O235" s="35" t="e">
        <f t="shared" si="19"/>
        <v>#DIV/0!</v>
      </c>
      <c r="P235" s="35" t="e">
        <f t="shared" si="20"/>
        <v>#DIV/0!</v>
      </c>
      <c r="Q235" s="36" t="e">
        <f>IF(P235&lt;&gt;"",VLOOKUP(P235,Expectations!$A$2:$B$25,2,TRUE),"")</f>
        <v>#DIV/0!</v>
      </c>
      <c r="R235" s="37" t="e">
        <f>IF(P235&lt;&gt;"",VLOOKUP(P235,Expectations!$A$2:$C$25,3,TRUE),"")</f>
        <v>#DIV/0!</v>
      </c>
      <c r="S235" s="17" t="str">
        <f>IF(H235&gt;0,VLOOKUP(H235,Reading!$A$3:$B$61,2,FALSE),"")</f>
        <v/>
      </c>
      <c r="T235" s="38" t="str">
        <f>IF(J235&gt;0,VLOOKUP(J235,'TA scores'!$A$2:$B$16,2,FALSE),"")</f>
        <v/>
      </c>
      <c r="U235" s="16" t="str">
        <f>IF(I235&gt;0,VLOOKUP(I235,Maths!$A$3:$B$121,2,FALSE),"")</f>
        <v/>
      </c>
      <c r="V235" s="16" t="str">
        <f>IF(K235&gt;0,VLOOKUP(K235,GPS!$A$3:$B$121,2,FALSE),"")</f>
        <v/>
      </c>
      <c r="W235" s="39" t="e">
        <f>IF(R235&lt;&gt;"",VLOOKUP(R235,Expectations!$C$2:$F$25,2,FALSE),"")</f>
        <v>#DIV/0!</v>
      </c>
      <c r="X235" s="39" t="e">
        <f>IF(R235&lt;&gt;"",VLOOKUP(R235,Expectations!$C$2:$F$25,3,FALSE),"")</f>
        <v>#DIV/0!</v>
      </c>
      <c r="Y235" s="39" t="e">
        <f>IF(R235&lt;&gt;"",VLOOKUP(R235,Expectations!$C$2:$F$25,4,FALSE),"")</f>
        <v>#DIV/0!</v>
      </c>
      <c r="Z235" s="5" t="str">
        <f t="shared" si="21"/>
        <v/>
      </c>
      <c r="AA235" s="5" t="str">
        <f t="shared" si="22"/>
        <v/>
      </c>
      <c r="AB235" s="5" t="str">
        <f t="shared" si="23"/>
        <v/>
      </c>
    </row>
    <row r="236" spans="1:28" x14ac:dyDescent="0.35">
      <c r="A236" s="20"/>
      <c r="B236" s="19"/>
      <c r="C236" s="19"/>
      <c r="D236" s="19"/>
      <c r="E236" s="18"/>
      <c r="F236" s="19"/>
      <c r="G236" s="19"/>
      <c r="H236" s="18"/>
      <c r="I236" s="19"/>
      <c r="J236" s="19"/>
      <c r="K236" s="19"/>
      <c r="L236" s="34" t="str">
        <f>IF(E236&lt;&gt;0,VLOOKUP(E236,'Prior Attainment'!$A$3:$B$23,2,FALSE),"")</f>
        <v/>
      </c>
      <c r="M236" s="34" t="str">
        <f>IF(F236&lt;&gt;0,VLOOKUP(F236,'Prior Attainment'!$A$3:$B$23,2,FALSE),"")</f>
        <v/>
      </c>
      <c r="N236" s="34" t="str">
        <f>IF(G236&lt;&gt;0,VLOOKUP(G236,'Prior Attainment'!$A$3:$B$23,2,FALSE),"")</f>
        <v/>
      </c>
      <c r="O236" s="35" t="e">
        <f t="shared" si="19"/>
        <v>#DIV/0!</v>
      </c>
      <c r="P236" s="35" t="e">
        <f t="shared" si="20"/>
        <v>#DIV/0!</v>
      </c>
      <c r="Q236" s="36" t="e">
        <f>IF(P236&lt;&gt;"",VLOOKUP(P236,Expectations!$A$2:$B$25,2,TRUE),"")</f>
        <v>#DIV/0!</v>
      </c>
      <c r="R236" s="37" t="e">
        <f>IF(P236&lt;&gt;"",VLOOKUP(P236,Expectations!$A$2:$C$25,3,TRUE),"")</f>
        <v>#DIV/0!</v>
      </c>
      <c r="S236" s="17" t="str">
        <f>IF(H236&gt;0,VLOOKUP(H236,Reading!$A$3:$B$61,2,FALSE),"")</f>
        <v/>
      </c>
      <c r="T236" s="38" t="str">
        <f>IF(J236&gt;0,VLOOKUP(J236,'TA scores'!$A$2:$B$16,2,FALSE),"")</f>
        <v/>
      </c>
      <c r="U236" s="16" t="str">
        <f>IF(I236&gt;0,VLOOKUP(I236,Maths!$A$3:$B$121,2,FALSE),"")</f>
        <v/>
      </c>
      <c r="V236" s="16" t="str">
        <f>IF(K236&gt;0,VLOOKUP(K236,GPS!$A$3:$B$121,2,FALSE),"")</f>
        <v/>
      </c>
      <c r="W236" s="39" t="e">
        <f>IF(R236&lt;&gt;"",VLOOKUP(R236,Expectations!$C$2:$F$25,2,FALSE),"")</f>
        <v>#DIV/0!</v>
      </c>
      <c r="X236" s="39" t="e">
        <f>IF(R236&lt;&gt;"",VLOOKUP(R236,Expectations!$C$2:$F$25,3,FALSE),"")</f>
        <v>#DIV/0!</v>
      </c>
      <c r="Y236" s="39" t="e">
        <f>IF(R236&lt;&gt;"",VLOOKUP(R236,Expectations!$C$2:$F$25,4,FALSE),"")</f>
        <v>#DIV/0!</v>
      </c>
      <c r="Z236" s="5" t="str">
        <f t="shared" si="21"/>
        <v/>
      </c>
      <c r="AA236" s="5" t="str">
        <f t="shared" si="22"/>
        <v/>
      </c>
      <c r="AB236" s="5" t="str">
        <f t="shared" si="23"/>
        <v/>
      </c>
    </row>
    <row r="237" spans="1:28" x14ac:dyDescent="0.35">
      <c r="A237" s="20"/>
      <c r="B237" s="19"/>
      <c r="C237" s="19"/>
      <c r="D237" s="19"/>
      <c r="E237" s="18"/>
      <c r="F237" s="19"/>
      <c r="G237" s="19"/>
      <c r="H237" s="18"/>
      <c r="I237" s="19"/>
      <c r="J237" s="19"/>
      <c r="K237" s="19"/>
      <c r="L237" s="34" t="str">
        <f>IF(E237&lt;&gt;0,VLOOKUP(E237,'Prior Attainment'!$A$3:$B$23,2,FALSE),"")</f>
        <v/>
      </c>
      <c r="M237" s="34" t="str">
        <f>IF(F237&lt;&gt;0,VLOOKUP(F237,'Prior Attainment'!$A$3:$B$23,2,FALSE),"")</f>
        <v/>
      </c>
      <c r="N237" s="34" t="str">
        <f>IF(G237&lt;&gt;0,VLOOKUP(G237,'Prior Attainment'!$A$3:$B$23,2,FALSE),"")</f>
        <v/>
      </c>
      <c r="O237" s="35" t="e">
        <f t="shared" si="19"/>
        <v>#DIV/0!</v>
      </c>
      <c r="P237" s="35" t="e">
        <f t="shared" si="20"/>
        <v>#DIV/0!</v>
      </c>
      <c r="Q237" s="36" t="e">
        <f>IF(P237&lt;&gt;"",VLOOKUP(P237,Expectations!$A$2:$B$25,2,TRUE),"")</f>
        <v>#DIV/0!</v>
      </c>
      <c r="R237" s="37" t="e">
        <f>IF(P237&lt;&gt;"",VLOOKUP(P237,Expectations!$A$2:$C$25,3,TRUE),"")</f>
        <v>#DIV/0!</v>
      </c>
      <c r="S237" s="17" t="str">
        <f>IF(H237&gt;0,VLOOKUP(H237,Reading!$A$3:$B$61,2,FALSE),"")</f>
        <v/>
      </c>
      <c r="T237" s="38" t="str">
        <f>IF(J237&gt;0,VLOOKUP(J237,'TA scores'!$A$2:$B$16,2,FALSE),"")</f>
        <v/>
      </c>
      <c r="U237" s="16" t="str">
        <f>IF(I237&gt;0,VLOOKUP(I237,Maths!$A$3:$B$121,2,FALSE),"")</f>
        <v/>
      </c>
      <c r="V237" s="16" t="str">
        <f>IF(K237&gt;0,VLOOKUP(K237,GPS!$A$3:$B$121,2,FALSE),"")</f>
        <v/>
      </c>
      <c r="W237" s="39" t="e">
        <f>IF(R237&lt;&gt;"",VLOOKUP(R237,Expectations!$C$2:$F$25,2,FALSE),"")</f>
        <v>#DIV/0!</v>
      </c>
      <c r="X237" s="39" t="e">
        <f>IF(R237&lt;&gt;"",VLOOKUP(R237,Expectations!$C$2:$F$25,3,FALSE),"")</f>
        <v>#DIV/0!</v>
      </c>
      <c r="Y237" s="39" t="e">
        <f>IF(R237&lt;&gt;"",VLOOKUP(R237,Expectations!$C$2:$F$25,4,FALSE),"")</f>
        <v>#DIV/0!</v>
      </c>
      <c r="Z237" s="5" t="str">
        <f t="shared" si="21"/>
        <v/>
      </c>
      <c r="AA237" s="5" t="str">
        <f t="shared" si="22"/>
        <v/>
      </c>
      <c r="AB237" s="5" t="str">
        <f t="shared" si="23"/>
        <v/>
      </c>
    </row>
    <row r="238" spans="1:28" x14ac:dyDescent="0.35">
      <c r="A238" s="20"/>
      <c r="B238" s="19"/>
      <c r="C238" s="19"/>
      <c r="D238" s="19"/>
      <c r="E238" s="18"/>
      <c r="F238" s="19"/>
      <c r="G238" s="19"/>
      <c r="H238" s="18"/>
      <c r="I238" s="19"/>
      <c r="J238" s="19"/>
      <c r="K238" s="19"/>
      <c r="L238" s="34" t="str">
        <f>IF(E238&lt;&gt;0,VLOOKUP(E238,'Prior Attainment'!$A$3:$B$23,2,FALSE),"")</f>
        <v/>
      </c>
      <c r="M238" s="34" t="str">
        <f>IF(F238&lt;&gt;0,VLOOKUP(F238,'Prior Attainment'!$A$3:$B$23,2,FALSE),"")</f>
        <v/>
      </c>
      <c r="N238" s="34" t="str">
        <f>IF(G238&lt;&gt;0,VLOOKUP(G238,'Prior Attainment'!$A$3:$B$23,2,FALSE),"")</f>
        <v/>
      </c>
      <c r="O238" s="35" t="e">
        <f t="shared" si="19"/>
        <v>#DIV/0!</v>
      </c>
      <c r="P238" s="35" t="e">
        <f t="shared" si="20"/>
        <v>#DIV/0!</v>
      </c>
      <c r="Q238" s="36" t="e">
        <f>IF(P238&lt;&gt;"",VLOOKUP(P238,Expectations!$A$2:$B$25,2,TRUE),"")</f>
        <v>#DIV/0!</v>
      </c>
      <c r="R238" s="37" t="e">
        <f>IF(P238&lt;&gt;"",VLOOKUP(P238,Expectations!$A$2:$C$25,3,TRUE),"")</f>
        <v>#DIV/0!</v>
      </c>
      <c r="S238" s="17" t="str">
        <f>IF(H238&gt;0,VLOOKUP(H238,Reading!$A$3:$B$61,2,FALSE),"")</f>
        <v/>
      </c>
      <c r="T238" s="38" t="str">
        <f>IF(J238&gt;0,VLOOKUP(J238,'TA scores'!$A$2:$B$16,2,FALSE),"")</f>
        <v/>
      </c>
      <c r="U238" s="16" t="str">
        <f>IF(I238&gt;0,VLOOKUP(I238,Maths!$A$3:$B$121,2,FALSE),"")</f>
        <v/>
      </c>
      <c r="V238" s="16" t="str">
        <f>IF(K238&gt;0,VLOOKUP(K238,GPS!$A$3:$B$121,2,FALSE),"")</f>
        <v/>
      </c>
      <c r="W238" s="39" t="e">
        <f>IF(R238&lt;&gt;"",VLOOKUP(R238,Expectations!$C$2:$F$25,2,FALSE),"")</f>
        <v>#DIV/0!</v>
      </c>
      <c r="X238" s="39" t="e">
        <f>IF(R238&lt;&gt;"",VLOOKUP(R238,Expectations!$C$2:$F$25,3,FALSE),"")</f>
        <v>#DIV/0!</v>
      </c>
      <c r="Y238" s="39" t="e">
        <f>IF(R238&lt;&gt;"",VLOOKUP(R238,Expectations!$C$2:$F$25,4,FALSE),"")</f>
        <v>#DIV/0!</v>
      </c>
      <c r="Z238" s="5" t="str">
        <f t="shared" si="21"/>
        <v/>
      </c>
      <c r="AA238" s="5" t="str">
        <f t="shared" si="22"/>
        <v/>
      </c>
      <c r="AB238" s="5" t="str">
        <f t="shared" si="23"/>
        <v/>
      </c>
    </row>
    <row r="239" spans="1:28" x14ac:dyDescent="0.35">
      <c r="A239" s="20"/>
      <c r="B239" s="19"/>
      <c r="C239" s="19"/>
      <c r="D239" s="19"/>
      <c r="E239" s="18"/>
      <c r="F239" s="19"/>
      <c r="G239" s="19"/>
      <c r="H239" s="18"/>
      <c r="I239" s="19"/>
      <c r="J239" s="19"/>
      <c r="K239" s="19"/>
      <c r="L239" s="34" t="str">
        <f>IF(E239&lt;&gt;0,VLOOKUP(E239,'Prior Attainment'!$A$3:$B$23,2,FALSE),"")</f>
        <v/>
      </c>
      <c r="M239" s="34" t="str">
        <f>IF(F239&lt;&gt;0,VLOOKUP(F239,'Prior Attainment'!$A$3:$B$23,2,FALSE),"")</f>
        <v/>
      </c>
      <c r="N239" s="34" t="str">
        <f>IF(G239&lt;&gt;0,VLOOKUP(G239,'Prior Attainment'!$A$3:$B$23,2,FALSE),"")</f>
        <v/>
      </c>
      <c r="O239" s="35" t="e">
        <f t="shared" si="19"/>
        <v>#DIV/0!</v>
      </c>
      <c r="P239" s="35" t="e">
        <f t="shared" si="20"/>
        <v>#DIV/0!</v>
      </c>
      <c r="Q239" s="36" t="e">
        <f>IF(P239&lt;&gt;"",VLOOKUP(P239,Expectations!$A$2:$B$25,2,TRUE),"")</f>
        <v>#DIV/0!</v>
      </c>
      <c r="R239" s="37" t="e">
        <f>IF(P239&lt;&gt;"",VLOOKUP(P239,Expectations!$A$2:$C$25,3,TRUE),"")</f>
        <v>#DIV/0!</v>
      </c>
      <c r="S239" s="17" t="str">
        <f>IF(H239&gt;0,VLOOKUP(H239,Reading!$A$3:$B$61,2,FALSE),"")</f>
        <v/>
      </c>
      <c r="T239" s="38" t="str">
        <f>IF(J239&gt;0,VLOOKUP(J239,'TA scores'!$A$2:$B$16,2,FALSE),"")</f>
        <v/>
      </c>
      <c r="U239" s="16" t="str">
        <f>IF(I239&gt;0,VLOOKUP(I239,Maths!$A$3:$B$121,2,FALSE),"")</f>
        <v/>
      </c>
      <c r="V239" s="16" t="str">
        <f>IF(K239&gt;0,VLOOKUP(K239,GPS!$A$3:$B$121,2,FALSE),"")</f>
        <v/>
      </c>
      <c r="W239" s="39" t="e">
        <f>IF(R239&lt;&gt;"",VLOOKUP(R239,Expectations!$C$2:$F$25,2,FALSE),"")</f>
        <v>#DIV/0!</v>
      </c>
      <c r="X239" s="39" t="e">
        <f>IF(R239&lt;&gt;"",VLOOKUP(R239,Expectations!$C$2:$F$25,3,FALSE),"")</f>
        <v>#DIV/0!</v>
      </c>
      <c r="Y239" s="39" t="e">
        <f>IF(R239&lt;&gt;"",VLOOKUP(R239,Expectations!$C$2:$F$25,4,FALSE),"")</f>
        <v>#DIV/0!</v>
      </c>
      <c r="Z239" s="5" t="str">
        <f t="shared" si="21"/>
        <v/>
      </c>
      <c r="AA239" s="5" t="str">
        <f t="shared" si="22"/>
        <v/>
      </c>
      <c r="AB239" s="5" t="str">
        <f t="shared" si="23"/>
        <v/>
      </c>
    </row>
    <row r="240" spans="1:28" x14ac:dyDescent="0.35">
      <c r="A240" s="20"/>
      <c r="B240" s="19"/>
      <c r="C240" s="19"/>
      <c r="D240" s="19"/>
      <c r="E240" s="18"/>
      <c r="F240" s="19"/>
      <c r="G240" s="19"/>
      <c r="H240" s="18"/>
      <c r="I240" s="19"/>
      <c r="J240" s="19"/>
      <c r="K240" s="19"/>
      <c r="L240" s="34" t="str">
        <f>IF(E240&lt;&gt;0,VLOOKUP(E240,'Prior Attainment'!$A$3:$B$23,2,FALSE),"")</f>
        <v/>
      </c>
      <c r="M240" s="34" t="str">
        <f>IF(F240&lt;&gt;0,VLOOKUP(F240,'Prior Attainment'!$A$3:$B$23,2,FALSE),"")</f>
        <v/>
      </c>
      <c r="N240" s="34" t="str">
        <f>IF(G240&lt;&gt;0,VLOOKUP(G240,'Prior Attainment'!$A$3:$B$23,2,FALSE),"")</f>
        <v/>
      </c>
      <c r="O240" s="35" t="e">
        <f t="shared" si="19"/>
        <v>#DIV/0!</v>
      </c>
      <c r="P240" s="35" t="e">
        <f t="shared" si="20"/>
        <v>#DIV/0!</v>
      </c>
      <c r="Q240" s="36" t="e">
        <f>IF(P240&lt;&gt;"",VLOOKUP(P240,Expectations!$A$2:$B$25,2,TRUE),"")</f>
        <v>#DIV/0!</v>
      </c>
      <c r="R240" s="37" t="e">
        <f>IF(P240&lt;&gt;"",VLOOKUP(P240,Expectations!$A$2:$C$25,3,TRUE),"")</f>
        <v>#DIV/0!</v>
      </c>
      <c r="S240" s="17" t="str">
        <f>IF(H240&gt;0,VLOOKUP(H240,Reading!$A$3:$B$61,2,FALSE),"")</f>
        <v/>
      </c>
      <c r="T240" s="38" t="str">
        <f>IF(J240&gt;0,VLOOKUP(J240,'TA scores'!$A$2:$B$16,2,FALSE),"")</f>
        <v/>
      </c>
      <c r="U240" s="16" t="str">
        <f>IF(I240&gt;0,VLOOKUP(I240,Maths!$A$3:$B$121,2,FALSE),"")</f>
        <v/>
      </c>
      <c r="V240" s="16" t="str">
        <f>IF(K240&gt;0,VLOOKUP(K240,GPS!$A$3:$B$121,2,FALSE),"")</f>
        <v/>
      </c>
      <c r="W240" s="39" t="e">
        <f>IF(R240&lt;&gt;"",VLOOKUP(R240,Expectations!$C$2:$F$25,2,FALSE),"")</f>
        <v>#DIV/0!</v>
      </c>
      <c r="X240" s="39" t="e">
        <f>IF(R240&lt;&gt;"",VLOOKUP(R240,Expectations!$C$2:$F$25,3,FALSE),"")</f>
        <v>#DIV/0!</v>
      </c>
      <c r="Y240" s="39" t="e">
        <f>IF(R240&lt;&gt;"",VLOOKUP(R240,Expectations!$C$2:$F$25,4,FALSE),"")</f>
        <v>#DIV/0!</v>
      </c>
      <c r="Z240" s="5" t="str">
        <f t="shared" si="21"/>
        <v/>
      </c>
      <c r="AA240" s="5" t="str">
        <f t="shared" si="22"/>
        <v/>
      </c>
      <c r="AB240" s="5" t="str">
        <f t="shared" si="23"/>
        <v/>
      </c>
    </row>
    <row r="241" spans="1:28" x14ac:dyDescent="0.35">
      <c r="A241" s="20"/>
      <c r="B241" s="19"/>
      <c r="C241" s="19"/>
      <c r="D241" s="19"/>
      <c r="E241" s="18"/>
      <c r="F241" s="19"/>
      <c r="G241" s="19"/>
      <c r="H241" s="18"/>
      <c r="I241" s="19"/>
      <c r="J241" s="19"/>
      <c r="K241" s="19"/>
      <c r="L241" s="34" t="str">
        <f>IF(E241&lt;&gt;0,VLOOKUP(E241,'Prior Attainment'!$A$3:$B$23,2,FALSE),"")</f>
        <v/>
      </c>
      <c r="M241" s="34" t="str">
        <f>IF(F241&lt;&gt;0,VLOOKUP(F241,'Prior Attainment'!$A$3:$B$23,2,FALSE),"")</f>
        <v/>
      </c>
      <c r="N241" s="34" t="str">
        <f>IF(G241&lt;&gt;0,VLOOKUP(G241,'Prior Attainment'!$A$3:$B$23,2,FALSE),"")</f>
        <v/>
      </c>
      <c r="O241" s="35" t="e">
        <f t="shared" si="19"/>
        <v>#DIV/0!</v>
      </c>
      <c r="P241" s="35" t="e">
        <f t="shared" si="20"/>
        <v>#DIV/0!</v>
      </c>
      <c r="Q241" s="36" t="e">
        <f>IF(P241&lt;&gt;"",VLOOKUP(P241,Expectations!$A$2:$B$25,2,TRUE),"")</f>
        <v>#DIV/0!</v>
      </c>
      <c r="R241" s="37" t="e">
        <f>IF(P241&lt;&gt;"",VLOOKUP(P241,Expectations!$A$2:$C$25,3,TRUE),"")</f>
        <v>#DIV/0!</v>
      </c>
      <c r="S241" s="17" t="str">
        <f>IF(H241&gt;0,VLOOKUP(H241,Reading!$A$3:$B$61,2,FALSE),"")</f>
        <v/>
      </c>
      <c r="T241" s="38" t="str">
        <f>IF(J241&gt;0,VLOOKUP(J241,'TA scores'!$A$2:$B$16,2,FALSE),"")</f>
        <v/>
      </c>
      <c r="U241" s="16" t="str">
        <f>IF(I241&gt;0,VLOOKUP(I241,Maths!$A$3:$B$121,2,FALSE),"")</f>
        <v/>
      </c>
      <c r="V241" s="16" t="str">
        <f>IF(K241&gt;0,VLOOKUP(K241,GPS!$A$3:$B$121,2,FALSE),"")</f>
        <v/>
      </c>
      <c r="W241" s="39" t="e">
        <f>IF(R241&lt;&gt;"",VLOOKUP(R241,Expectations!$C$2:$F$25,2,FALSE),"")</f>
        <v>#DIV/0!</v>
      </c>
      <c r="X241" s="39" t="e">
        <f>IF(R241&lt;&gt;"",VLOOKUP(R241,Expectations!$C$2:$F$25,3,FALSE),"")</f>
        <v>#DIV/0!</v>
      </c>
      <c r="Y241" s="39" t="e">
        <f>IF(R241&lt;&gt;"",VLOOKUP(R241,Expectations!$C$2:$F$25,4,FALSE),"")</f>
        <v>#DIV/0!</v>
      </c>
      <c r="Z241" s="5" t="str">
        <f t="shared" si="21"/>
        <v/>
      </c>
      <c r="AA241" s="5" t="str">
        <f t="shared" si="22"/>
        <v/>
      </c>
      <c r="AB241" s="5" t="str">
        <f t="shared" si="23"/>
        <v/>
      </c>
    </row>
    <row r="242" spans="1:28" x14ac:dyDescent="0.35">
      <c r="A242" s="20"/>
      <c r="B242" s="19"/>
      <c r="C242" s="19"/>
      <c r="D242" s="19"/>
      <c r="E242" s="18"/>
      <c r="F242" s="19"/>
      <c r="G242" s="19"/>
      <c r="H242" s="18"/>
      <c r="I242" s="19"/>
      <c r="J242" s="19"/>
      <c r="K242" s="19"/>
      <c r="L242" s="34" t="str">
        <f>IF(E242&lt;&gt;0,VLOOKUP(E242,'Prior Attainment'!$A$3:$B$23,2,FALSE),"")</f>
        <v/>
      </c>
      <c r="M242" s="34" t="str">
        <f>IF(F242&lt;&gt;0,VLOOKUP(F242,'Prior Attainment'!$A$3:$B$23,2,FALSE),"")</f>
        <v/>
      </c>
      <c r="N242" s="34" t="str">
        <f>IF(G242&lt;&gt;0,VLOOKUP(G242,'Prior Attainment'!$A$3:$B$23,2,FALSE),"")</f>
        <v/>
      </c>
      <c r="O242" s="35" t="e">
        <f t="shared" si="19"/>
        <v>#DIV/0!</v>
      </c>
      <c r="P242" s="35" t="e">
        <f t="shared" si="20"/>
        <v>#DIV/0!</v>
      </c>
      <c r="Q242" s="36" t="e">
        <f>IF(P242&lt;&gt;"",VLOOKUP(P242,Expectations!$A$2:$B$25,2,TRUE),"")</f>
        <v>#DIV/0!</v>
      </c>
      <c r="R242" s="37" t="e">
        <f>IF(P242&lt;&gt;"",VLOOKUP(P242,Expectations!$A$2:$C$25,3,TRUE),"")</f>
        <v>#DIV/0!</v>
      </c>
      <c r="S242" s="17" t="str">
        <f>IF(H242&gt;0,VLOOKUP(H242,Reading!$A$3:$B$61,2,FALSE),"")</f>
        <v/>
      </c>
      <c r="T242" s="38" t="str">
        <f>IF(J242&gt;0,VLOOKUP(J242,'TA scores'!$A$2:$B$16,2,FALSE),"")</f>
        <v/>
      </c>
      <c r="U242" s="16" t="str">
        <f>IF(I242&gt;0,VLOOKUP(I242,Maths!$A$3:$B$121,2,FALSE),"")</f>
        <v/>
      </c>
      <c r="V242" s="16" t="str">
        <f>IF(K242&gt;0,VLOOKUP(K242,GPS!$A$3:$B$121,2,FALSE),"")</f>
        <v/>
      </c>
      <c r="W242" s="39" t="e">
        <f>IF(R242&lt;&gt;"",VLOOKUP(R242,Expectations!$C$2:$F$25,2,FALSE),"")</f>
        <v>#DIV/0!</v>
      </c>
      <c r="X242" s="39" t="e">
        <f>IF(R242&lt;&gt;"",VLOOKUP(R242,Expectations!$C$2:$F$25,3,FALSE),"")</f>
        <v>#DIV/0!</v>
      </c>
      <c r="Y242" s="39" t="e">
        <f>IF(R242&lt;&gt;"",VLOOKUP(R242,Expectations!$C$2:$F$25,4,FALSE),"")</f>
        <v>#DIV/0!</v>
      </c>
      <c r="Z242" s="5" t="str">
        <f t="shared" si="21"/>
        <v/>
      </c>
      <c r="AA242" s="5" t="str">
        <f t="shared" si="22"/>
        <v/>
      </c>
      <c r="AB242" s="5" t="str">
        <f t="shared" si="23"/>
        <v/>
      </c>
    </row>
    <row r="243" spans="1:28" x14ac:dyDescent="0.35">
      <c r="A243" s="20"/>
      <c r="B243" s="19"/>
      <c r="C243" s="19"/>
      <c r="D243" s="19"/>
      <c r="E243" s="18"/>
      <c r="F243" s="19"/>
      <c r="G243" s="19"/>
      <c r="H243" s="18"/>
      <c r="I243" s="19"/>
      <c r="J243" s="19"/>
      <c r="K243" s="19"/>
      <c r="L243" s="34" t="str">
        <f>IF(E243&lt;&gt;0,VLOOKUP(E243,'Prior Attainment'!$A$3:$B$23,2,FALSE),"")</f>
        <v/>
      </c>
      <c r="M243" s="34" t="str">
        <f>IF(F243&lt;&gt;0,VLOOKUP(F243,'Prior Attainment'!$A$3:$B$23,2,FALSE),"")</f>
        <v/>
      </c>
      <c r="N243" s="34" t="str">
        <f>IF(G243&lt;&gt;0,VLOOKUP(G243,'Prior Attainment'!$A$3:$B$23,2,FALSE),"")</f>
        <v/>
      </c>
      <c r="O243" s="35" t="e">
        <f t="shared" si="19"/>
        <v>#DIV/0!</v>
      </c>
      <c r="P243" s="35" t="e">
        <f t="shared" si="20"/>
        <v>#DIV/0!</v>
      </c>
      <c r="Q243" s="36" t="e">
        <f>IF(P243&lt;&gt;"",VLOOKUP(P243,Expectations!$A$2:$B$25,2,TRUE),"")</f>
        <v>#DIV/0!</v>
      </c>
      <c r="R243" s="37" t="e">
        <f>IF(P243&lt;&gt;"",VLOOKUP(P243,Expectations!$A$2:$C$25,3,TRUE),"")</f>
        <v>#DIV/0!</v>
      </c>
      <c r="S243" s="17" t="str">
        <f>IF(H243&gt;0,VLOOKUP(H243,Reading!$A$3:$B$61,2,FALSE),"")</f>
        <v/>
      </c>
      <c r="T243" s="38" t="str">
        <f>IF(J243&gt;0,VLOOKUP(J243,'TA scores'!$A$2:$B$16,2,FALSE),"")</f>
        <v/>
      </c>
      <c r="U243" s="16" t="str">
        <f>IF(I243&gt;0,VLOOKUP(I243,Maths!$A$3:$B$121,2,FALSE),"")</f>
        <v/>
      </c>
      <c r="V243" s="16" t="str">
        <f>IF(K243&gt;0,VLOOKUP(K243,GPS!$A$3:$B$121,2,FALSE),"")</f>
        <v/>
      </c>
      <c r="W243" s="39" t="e">
        <f>IF(R243&lt;&gt;"",VLOOKUP(R243,Expectations!$C$2:$F$25,2,FALSE),"")</f>
        <v>#DIV/0!</v>
      </c>
      <c r="X243" s="39" t="e">
        <f>IF(R243&lt;&gt;"",VLOOKUP(R243,Expectations!$C$2:$F$25,3,FALSE),"")</f>
        <v>#DIV/0!</v>
      </c>
      <c r="Y243" s="39" t="e">
        <f>IF(R243&lt;&gt;"",VLOOKUP(R243,Expectations!$C$2:$F$25,4,FALSE),"")</f>
        <v>#DIV/0!</v>
      </c>
      <c r="Z243" s="5" t="str">
        <f t="shared" si="21"/>
        <v/>
      </c>
      <c r="AA243" s="5" t="str">
        <f t="shared" si="22"/>
        <v/>
      </c>
      <c r="AB243" s="5" t="str">
        <f t="shared" si="23"/>
        <v/>
      </c>
    </row>
    <row r="244" spans="1:28" x14ac:dyDescent="0.35">
      <c r="A244" s="20"/>
      <c r="B244" s="19"/>
      <c r="C244" s="19"/>
      <c r="D244" s="19"/>
      <c r="E244" s="18"/>
      <c r="F244" s="19"/>
      <c r="G244" s="19"/>
      <c r="H244" s="18"/>
      <c r="I244" s="19"/>
      <c r="J244" s="19"/>
      <c r="K244" s="19"/>
      <c r="L244" s="34" t="str">
        <f>IF(E244&lt;&gt;0,VLOOKUP(E244,'Prior Attainment'!$A$3:$B$23,2,FALSE),"")</f>
        <v/>
      </c>
      <c r="M244" s="34" t="str">
        <f>IF(F244&lt;&gt;0,VLOOKUP(F244,'Prior Attainment'!$A$3:$B$23,2,FALSE),"")</f>
        <v/>
      </c>
      <c r="N244" s="34" t="str">
        <f>IF(G244&lt;&gt;0,VLOOKUP(G244,'Prior Attainment'!$A$3:$B$23,2,FALSE),"")</f>
        <v/>
      </c>
      <c r="O244" s="35" t="e">
        <f t="shared" si="19"/>
        <v>#DIV/0!</v>
      </c>
      <c r="P244" s="35" t="e">
        <f t="shared" si="20"/>
        <v>#DIV/0!</v>
      </c>
      <c r="Q244" s="36" t="e">
        <f>IF(P244&lt;&gt;"",VLOOKUP(P244,Expectations!$A$2:$B$25,2,TRUE),"")</f>
        <v>#DIV/0!</v>
      </c>
      <c r="R244" s="37" t="e">
        <f>IF(P244&lt;&gt;"",VLOOKUP(P244,Expectations!$A$2:$C$25,3,TRUE),"")</f>
        <v>#DIV/0!</v>
      </c>
      <c r="S244" s="17" t="str">
        <f>IF(H244&gt;0,VLOOKUP(H244,Reading!$A$3:$B$61,2,FALSE),"")</f>
        <v/>
      </c>
      <c r="T244" s="38" t="str">
        <f>IF(J244&gt;0,VLOOKUP(J244,'TA scores'!$A$2:$B$16,2,FALSE),"")</f>
        <v/>
      </c>
      <c r="U244" s="16" t="str">
        <f>IF(I244&gt;0,VLOOKUP(I244,Maths!$A$3:$B$121,2,FALSE),"")</f>
        <v/>
      </c>
      <c r="V244" s="16" t="str">
        <f>IF(K244&gt;0,VLOOKUP(K244,GPS!$A$3:$B$121,2,FALSE),"")</f>
        <v/>
      </c>
      <c r="W244" s="39" t="e">
        <f>IF(R244&lt;&gt;"",VLOOKUP(R244,Expectations!$C$2:$F$25,2,FALSE),"")</f>
        <v>#DIV/0!</v>
      </c>
      <c r="X244" s="39" t="e">
        <f>IF(R244&lt;&gt;"",VLOOKUP(R244,Expectations!$C$2:$F$25,3,FALSE),"")</f>
        <v>#DIV/0!</v>
      </c>
      <c r="Y244" s="39" t="e">
        <f>IF(R244&lt;&gt;"",VLOOKUP(R244,Expectations!$C$2:$F$25,4,FALSE),"")</f>
        <v>#DIV/0!</v>
      </c>
      <c r="Z244" s="5" t="str">
        <f t="shared" si="21"/>
        <v/>
      </c>
      <c r="AA244" s="5" t="str">
        <f t="shared" si="22"/>
        <v/>
      </c>
      <c r="AB244" s="5" t="str">
        <f t="shared" si="23"/>
        <v/>
      </c>
    </row>
    <row r="245" spans="1:28" x14ac:dyDescent="0.35">
      <c r="A245" s="20"/>
      <c r="B245" s="19"/>
      <c r="C245" s="19"/>
      <c r="D245" s="19"/>
      <c r="E245" s="18"/>
      <c r="F245" s="19"/>
      <c r="G245" s="19"/>
      <c r="H245" s="18"/>
      <c r="I245" s="19"/>
      <c r="J245" s="19"/>
      <c r="K245" s="19"/>
      <c r="L245" s="34" t="str">
        <f>IF(E245&lt;&gt;0,VLOOKUP(E245,'Prior Attainment'!$A$3:$B$23,2,FALSE),"")</f>
        <v/>
      </c>
      <c r="M245" s="34" t="str">
        <f>IF(F245&lt;&gt;0,VLOOKUP(F245,'Prior Attainment'!$A$3:$B$23,2,FALSE),"")</f>
        <v/>
      </c>
      <c r="N245" s="34" t="str">
        <f>IF(G245&lt;&gt;0,VLOOKUP(G245,'Prior Attainment'!$A$3:$B$23,2,FALSE),"")</f>
        <v/>
      </c>
      <c r="O245" s="35" t="e">
        <f t="shared" si="19"/>
        <v>#DIV/0!</v>
      </c>
      <c r="P245" s="35" t="e">
        <f t="shared" si="20"/>
        <v>#DIV/0!</v>
      </c>
      <c r="Q245" s="36" t="e">
        <f>IF(P245&lt;&gt;"",VLOOKUP(P245,Expectations!$A$2:$B$25,2,TRUE),"")</f>
        <v>#DIV/0!</v>
      </c>
      <c r="R245" s="37" t="e">
        <f>IF(P245&lt;&gt;"",VLOOKUP(P245,Expectations!$A$2:$C$25,3,TRUE),"")</f>
        <v>#DIV/0!</v>
      </c>
      <c r="S245" s="17" t="str">
        <f>IF(H245&gt;0,VLOOKUP(H245,Reading!$A$3:$B$61,2,FALSE),"")</f>
        <v/>
      </c>
      <c r="T245" s="38" t="str">
        <f>IF(J245&gt;0,VLOOKUP(J245,'TA scores'!$A$2:$B$16,2,FALSE),"")</f>
        <v/>
      </c>
      <c r="U245" s="16" t="str">
        <f>IF(I245&gt;0,VLOOKUP(I245,Maths!$A$3:$B$121,2,FALSE),"")</f>
        <v/>
      </c>
      <c r="V245" s="16" t="str">
        <f>IF(K245&gt;0,VLOOKUP(K245,GPS!$A$3:$B$121,2,FALSE),"")</f>
        <v/>
      </c>
      <c r="W245" s="39" t="e">
        <f>IF(R245&lt;&gt;"",VLOOKUP(R245,Expectations!$C$2:$F$25,2,FALSE),"")</f>
        <v>#DIV/0!</v>
      </c>
      <c r="X245" s="39" t="e">
        <f>IF(R245&lt;&gt;"",VLOOKUP(R245,Expectations!$C$2:$F$25,3,FALSE),"")</f>
        <v>#DIV/0!</v>
      </c>
      <c r="Y245" s="39" t="e">
        <f>IF(R245&lt;&gt;"",VLOOKUP(R245,Expectations!$C$2:$F$25,4,FALSE),"")</f>
        <v>#DIV/0!</v>
      </c>
      <c r="Z245" s="5" t="str">
        <f t="shared" si="21"/>
        <v/>
      </c>
      <c r="AA245" s="5" t="str">
        <f t="shared" si="22"/>
        <v/>
      </c>
      <c r="AB245" s="5" t="str">
        <f t="shared" si="23"/>
        <v/>
      </c>
    </row>
    <row r="246" spans="1:28" x14ac:dyDescent="0.35">
      <c r="A246" s="20"/>
      <c r="B246" s="19"/>
      <c r="C246" s="19"/>
      <c r="D246" s="19"/>
      <c r="E246" s="18"/>
      <c r="F246" s="19"/>
      <c r="G246" s="19"/>
      <c r="H246" s="18"/>
      <c r="I246" s="19"/>
      <c r="J246" s="19"/>
      <c r="K246" s="19"/>
      <c r="L246" s="34" t="str">
        <f>IF(E246&lt;&gt;0,VLOOKUP(E246,'Prior Attainment'!$A$3:$B$23,2,FALSE),"")</f>
        <v/>
      </c>
      <c r="M246" s="34" t="str">
        <f>IF(F246&lt;&gt;0,VLOOKUP(F246,'Prior Attainment'!$A$3:$B$23,2,FALSE),"")</f>
        <v/>
      </c>
      <c r="N246" s="34" t="str">
        <f>IF(G246&lt;&gt;0,VLOOKUP(G246,'Prior Attainment'!$A$3:$B$23,2,FALSE),"")</f>
        <v/>
      </c>
      <c r="O246" s="35" t="e">
        <f t="shared" si="19"/>
        <v>#DIV/0!</v>
      </c>
      <c r="P246" s="35" t="e">
        <f t="shared" si="20"/>
        <v>#DIV/0!</v>
      </c>
      <c r="Q246" s="36" t="e">
        <f>IF(P246&lt;&gt;"",VLOOKUP(P246,Expectations!$A$2:$B$25,2,TRUE),"")</f>
        <v>#DIV/0!</v>
      </c>
      <c r="R246" s="37" t="e">
        <f>IF(P246&lt;&gt;"",VLOOKUP(P246,Expectations!$A$2:$C$25,3,TRUE),"")</f>
        <v>#DIV/0!</v>
      </c>
      <c r="S246" s="17" t="str">
        <f>IF(H246&gt;0,VLOOKUP(H246,Reading!$A$3:$B$61,2,FALSE),"")</f>
        <v/>
      </c>
      <c r="T246" s="38" t="str">
        <f>IF(J246&gt;0,VLOOKUP(J246,'TA scores'!$A$2:$B$16,2,FALSE),"")</f>
        <v/>
      </c>
      <c r="U246" s="16" t="str">
        <f>IF(I246&gt;0,VLOOKUP(I246,Maths!$A$3:$B$121,2,FALSE),"")</f>
        <v/>
      </c>
      <c r="V246" s="16" t="str">
        <f>IF(K246&gt;0,VLOOKUP(K246,GPS!$A$3:$B$121,2,FALSE),"")</f>
        <v/>
      </c>
      <c r="W246" s="39" t="e">
        <f>IF(R246&lt;&gt;"",VLOOKUP(R246,Expectations!$C$2:$F$25,2,FALSE),"")</f>
        <v>#DIV/0!</v>
      </c>
      <c r="X246" s="39" t="e">
        <f>IF(R246&lt;&gt;"",VLOOKUP(R246,Expectations!$C$2:$F$25,3,FALSE),"")</f>
        <v>#DIV/0!</v>
      </c>
      <c r="Y246" s="39" t="e">
        <f>IF(R246&lt;&gt;"",VLOOKUP(R246,Expectations!$C$2:$F$25,4,FALSE),"")</f>
        <v>#DIV/0!</v>
      </c>
      <c r="Z246" s="5" t="str">
        <f t="shared" si="21"/>
        <v/>
      </c>
      <c r="AA246" s="5" t="str">
        <f t="shared" si="22"/>
        <v/>
      </c>
      <c r="AB246" s="5" t="str">
        <f t="shared" si="23"/>
        <v/>
      </c>
    </row>
    <row r="247" spans="1:28" x14ac:dyDescent="0.35">
      <c r="A247" s="20"/>
      <c r="B247" s="19"/>
      <c r="C247" s="19"/>
      <c r="D247" s="19"/>
      <c r="E247" s="18"/>
      <c r="F247" s="19"/>
      <c r="G247" s="19"/>
      <c r="H247" s="18"/>
      <c r="I247" s="19"/>
      <c r="J247" s="19"/>
      <c r="K247" s="19"/>
      <c r="L247" s="34" t="str">
        <f>IF(E247&lt;&gt;0,VLOOKUP(E247,'Prior Attainment'!$A$3:$B$23,2,FALSE),"")</f>
        <v/>
      </c>
      <c r="M247" s="34" t="str">
        <f>IF(F247&lt;&gt;0,VLOOKUP(F247,'Prior Attainment'!$A$3:$B$23,2,FALSE),"")</f>
        <v/>
      </c>
      <c r="N247" s="34" t="str">
        <f>IF(G247&lt;&gt;0,VLOOKUP(G247,'Prior Attainment'!$A$3:$B$23,2,FALSE),"")</f>
        <v/>
      </c>
      <c r="O247" s="35" t="e">
        <f t="shared" si="19"/>
        <v>#DIV/0!</v>
      </c>
      <c r="P247" s="35" t="e">
        <f t="shared" si="20"/>
        <v>#DIV/0!</v>
      </c>
      <c r="Q247" s="36" t="e">
        <f>IF(P247&lt;&gt;"",VLOOKUP(P247,Expectations!$A$2:$B$25,2,TRUE),"")</f>
        <v>#DIV/0!</v>
      </c>
      <c r="R247" s="37" t="e">
        <f>IF(P247&lt;&gt;"",VLOOKUP(P247,Expectations!$A$2:$C$25,3,TRUE),"")</f>
        <v>#DIV/0!</v>
      </c>
      <c r="S247" s="17" t="str">
        <f>IF(H247&gt;0,VLOOKUP(H247,Reading!$A$3:$B$61,2,FALSE),"")</f>
        <v/>
      </c>
      <c r="T247" s="38" t="str">
        <f>IF(J247&gt;0,VLOOKUP(J247,'TA scores'!$A$2:$B$16,2,FALSE),"")</f>
        <v/>
      </c>
      <c r="U247" s="16" t="str">
        <f>IF(I247&gt;0,VLOOKUP(I247,Maths!$A$3:$B$121,2,FALSE),"")</f>
        <v/>
      </c>
      <c r="V247" s="16" t="str">
        <f>IF(K247&gt;0,VLOOKUP(K247,GPS!$A$3:$B$121,2,FALSE),"")</f>
        <v/>
      </c>
      <c r="W247" s="39" t="e">
        <f>IF(R247&lt;&gt;"",VLOOKUP(R247,Expectations!$C$2:$F$25,2,FALSE),"")</f>
        <v>#DIV/0!</v>
      </c>
      <c r="X247" s="39" t="e">
        <f>IF(R247&lt;&gt;"",VLOOKUP(R247,Expectations!$C$2:$F$25,3,FALSE),"")</f>
        <v>#DIV/0!</v>
      </c>
      <c r="Y247" s="39" t="e">
        <f>IF(R247&lt;&gt;"",VLOOKUP(R247,Expectations!$C$2:$F$25,4,FALSE),"")</f>
        <v>#DIV/0!</v>
      </c>
      <c r="Z247" s="5" t="str">
        <f t="shared" si="21"/>
        <v/>
      </c>
      <c r="AA247" s="5" t="str">
        <f t="shared" si="22"/>
        <v/>
      </c>
      <c r="AB247" s="5" t="str">
        <f t="shared" si="23"/>
        <v/>
      </c>
    </row>
    <row r="248" spans="1:28" x14ac:dyDescent="0.35">
      <c r="A248" s="20"/>
      <c r="B248" s="19"/>
      <c r="C248" s="19"/>
      <c r="D248" s="19"/>
      <c r="E248" s="18"/>
      <c r="F248" s="19"/>
      <c r="G248" s="19"/>
      <c r="H248" s="18"/>
      <c r="I248" s="19"/>
      <c r="J248" s="19"/>
      <c r="K248" s="19"/>
      <c r="L248" s="34" t="str">
        <f>IF(E248&lt;&gt;0,VLOOKUP(E248,'Prior Attainment'!$A$3:$B$23,2,FALSE),"")</f>
        <v/>
      </c>
      <c r="M248" s="34" t="str">
        <f>IF(F248&lt;&gt;0,VLOOKUP(F248,'Prior Attainment'!$A$3:$B$23,2,FALSE),"")</f>
        <v/>
      </c>
      <c r="N248" s="34" t="str">
        <f>IF(G248&lt;&gt;0,VLOOKUP(G248,'Prior Attainment'!$A$3:$B$23,2,FALSE),"")</f>
        <v/>
      </c>
      <c r="O248" s="35" t="e">
        <f t="shared" si="19"/>
        <v>#DIV/0!</v>
      </c>
      <c r="P248" s="35" t="e">
        <f t="shared" si="20"/>
        <v>#DIV/0!</v>
      </c>
      <c r="Q248" s="36" t="e">
        <f>IF(P248&lt;&gt;"",VLOOKUP(P248,Expectations!$A$2:$B$25,2,TRUE),"")</f>
        <v>#DIV/0!</v>
      </c>
      <c r="R248" s="37" t="e">
        <f>IF(P248&lt;&gt;"",VLOOKUP(P248,Expectations!$A$2:$C$25,3,TRUE),"")</f>
        <v>#DIV/0!</v>
      </c>
      <c r="S248" s="17" t="str">
        <f>IF(H248&gt;0,VLOOKUP(H248,Reading!$A$3:$B$61,2,FALSE),"")</f>
        <v/>
      </c>
      <c r="T248" s="38" t="str">
        <f>IF(J248&gt;0,VLOOKUP(J248,'TA scores'!$A$2:$B$16,2,FALSE),"")</f>
        <v/>
      </c>
      <c r="U248" s="16" t="str">
        <f>IF(I248&gt;0,VLOOKUP(I248,Maths!$A$3:$B$121,2,FALSE),"")</f>
        <v/>
      </c>
      <c r="V248" s="16" t="str">
        <f>IF(K248&gt;0,VLOOKUP(K248,GPS!$A$3:$B$121,2,FALSE),"")</f>
        <v/>
      </c>
      <c r="W248" s="39" t="e">
        <f>IF(R248&lt;&gt;"",VLOOKUP(R248,Expectations!$C$2:$F$25,2,FALSE),"")</f>
        <v>#DIV/0!</v>
      </c>
      <c r="X248" s="39" t="e">
        <f>IF(R248&lt;&gt;"",VLOOKUP(R248,Expectations!$C$2:$F$25,3,FALSE),"")</f>
        <v>#DIV/0!</v>
      </c>
      <c r="Y248" s="39" t="e">
        <f>IF(R248&lt;&gt;"",VLOOKUP(R248,Expectations!$C$2:$F$25,4,FALSE),"")</f>
        <v>#DIV/0!</v>
      </c>
      <c r="Z248" s="5" t="str">
        <f t="shared" si="21"/>
        <v/>
      </c>
      <c r="AA248" s="5" t="str">
        <f t="shared" si="22"/>
        <v/>
      </c>
      <c r="AB248" s="5" t="str">
        <f t="shared" si="23"/>
        <v/>
      </c>
    </row>
    <row r="249" spans="1:28" x14ac:dyDescent="0.35">
      <c r="A249" s="20"/>
      <c r="B249" s="19"/>
      <c r="C249" s="19"/>
      <c r="D249" s="19"/>
      <c r="E249" s="18"/>
      <c r="F249" s="19"/>
      <c r="G249" s="19"/>
      <c r="H249" s="18"/>
      <c r="I249" s="19"/>
      <c r="J249" s="19"/>
      <c r="K249" s="19"/>
      <c r="L249" s="34" t="str">
        <f>IF(E249&lt;&gt;0,VLOOKUP(E249,'Prior Attainment'!$A$3:$B$23,2,FALSE),"")</f>
        <v/>
      </c>
      <c r="M249" s="34" t="str">
        <f>IF(F249&lt;&gt;0,VLOOKUP(F249,'Prior Attainment'!$A$3:$B$23,2,FALSE),"")</f>
        <v/>
      </c>
      <c r="N249" s="34" t="str">
        <f>IF(G249&lt;&gt;0,VLOOKUP(G249,'Prior Attainment'!$A$3:$B$23,2,FALSE),"")</f>
        <v/>
      </c>
      <c r="O249" s="35" t="e">
        <f t="shared" si="19"/>
        <v>#DIV/0!</v>
      </c>
      <c r="P249" s="35" t="e">
        <f t="shared" si="20"/>
        <v>#DIV/0!</v>
      </c>
      <c r="Q249" s="36" t="e">
        <f>IF(P249&lt;&gt;"",VLOOKUP(P249,Expectations!$A$2:$B$25,2,TRUE),"")</f>
        <v>#DIV/0!</v>
      </c>
      <c r="R249" s="37" t="e">
        <f>IF(P249&lt;&gt;"",VLOOKUP(P249,Expectations!$A$2:$C$25,3,TRUE),"")</f>
        <v>#DIV/0!</v>
      </c>
      <c r="S249" s="17" t="str">
        <f>IF(H249&gt;0,VLOOKUP(H249,Reading!$A$3:$B$61,2,FALSE),"")</f>
        <v/>
      </c>
      <c r="T249" s="38" t="str">
        <f>IF(J249&gt;0,VLOOKUP(J249,'TA scores'!$A$2:$B$16,2,FALSE),"")</f>
        <v/>
      </c>
      <c r="U249" s="16" t="str">
        <f>IF(I249&gt;0,VLOOKUP(I249,Maths!$A$3:$B$121,2,FALSE),"")</f>
        <v/>
      </c>
      <c r="V249" s="16" t="str">
        <f>IF(K249&gt;0,VLOOKUP(K249,GPS!$A$3:$B$121,2,FALSE),"")</f>
        <v/>
      </c>
      <c r="W249" s="39" t="e">
        <f>IF(R249&lt;&gt;"",VLOOKUP(R249,Expectations!$C$2:$F$25,2,FALSE),"")</f>
        <v>#DIV/0!</v>
      </c>
      <c r="X249" s="39" t="e">
        <f>IF(R249&lt;&gt;"",VLOOKUP(R249,Expectations!$C$2:$F$25,3,FALSE),"")</f>
        <v>#DIV/0!</v>
      </c>
      <c r="Y249" s="39" t="e">
        <f>IF(R249&lt;&gt;"",VLOOKUP(R249,Expectations!$C$2:$F$25,4,FALSE),"")</f>
        <v>#DIV/0!</v>
      </c>
      <c r="Z249" s="5" t="str">
        <f t="shared" si="21"/>
        <v/>
      </c>
      <c r="AA249" s="5" t="str">
        <f t="shared" si="22"/>
        <v/>
      </c>
      <c r="AB249" s="5" t="str">
        <f t="shared" si="23"/>
        <v/>
      </c>
    </row>
    <row r="250" spans="1:28" x14ac:dyDescent="0.35">
      <c r="A250" s="20"/>
      <c r="B250" s="19"/>
      <c r="C250" s="19"/>
      <c r="D250" s="19"/>
      <c r="E250" s="18"/>
      <c r="F250" s="19"/>
      <c r="G250" s="19"/>
      <c r="H250" s="18"/>
      <c r="I250" s="19"/>
      <c r="J250" s="19"/>
      <c r="K250" s="19"/>
      <c r="L250" s="34" t="str">
        <f>IF(E250&lt;&gt;0,VLOOKUP(E250,'Prior Attainment'!$A$3:$B$23,2,FALSE),"")</f>
        <v/>
      </c>
      <c r="M250" s="34" t="str">
        <f>IF(F250&lt;&gt;0,VLOOKUP(F250,'Prior Attainment'!$A$3:$B$23,2,FALSE),"")</f>
        <v/>
      </c>
      <c r="N250" s="34" t="str">
        <f>IF(G250&lt;&gt;0,VLOOKUP(G250,'Prior Attainment'!$A$3:$B$23,2,FALSE),"")</f>
        <v/>
      </c>
      <c r="O250" s="35" t="e">
        <f t="shared" si="19"/>
        <v>#DIV/0!</v>
      </c>
      <c r="P250" s="35" t="e">
        <f t="shared" si="20"/>
        <v>#DIV/0!</v>
      </c>
      <c r="Q250" s="36" t="e">
        <f>IF(P250&lt;&gt;"",VLOOKUP(P250,Expectations!$A$2:$B$25,2,TRUE),"")</f>
        <v>#DIV/0!</v>
      </c>
      <c r="R250" s="37" t="e">
        <f>IF(P250&lt;&gt;"",VLOOKUP(P250,Expectations!$A$2:$C$25,3,TRUE),"")</f>
        <v>#DIV/0!</v>
      </c>
      <c r="S250" s="17" t="str">
        <f>IF(H250&gt;0,VLOOKUP(H250,Reading!$A$3:$B$61,2,FALSE),"")</f>
        <v/>
      </c>
      <c r="T250" s="38" t="str">
        <f>IF(J250&gt;0,VLOOKUP(J250,'TA scores'!$A$2:$B$16,2,FALSE),"")</f>
        <v/>
      </c>
      <c r="U250" s="16" t="str">
        <f>IF(I250&gt;0,VLOOKUP(I250,Maths!$A$3:$B$121,2,FALSE),"")</f>
        <v/>
      </c>
      <c r="V250" s="16" t="str">
        <f>IF(K250&gt;0,VLOOKUP(K250,GPS!$A$3:$B$121,2,FALSE),"")</f>
        <v/>
      </c>
      <c r="W250" s="39" t="e">
        <f>IF(R250&lt;&gt;"",VLOOKUP(R250,Expectations!$C$2:$F$25,2,FALSE),"")</f>
        <v>#DIV/0!</v>
      </c>
      <c r="X250" s="39" t="e">
        <f>IF(R250&lt;&gt;"",VLOOKUP(R250,Expectations!$C$2:$F$25,3,FALSE),"")</f>
        <v>#DIV/0!</v>
      </c>
      <c r="Y250" s="39" t="e">
        <f>IF(R250&lt;&gt;"",VLOOKUP(R250,Expectations!$C$2:$F$25,4,FALSE),"")</f>
        <v>#DIV/0!</v>
      </c>
      <c r="Z250" s="5" t="str">
        <f t="shared" si="21"/>
        <v/>
      </c>
      <c r="AA250" s="5" t="str">
        <f t="shared" si="22"/>
        <v/>
      </c>
      <c r="AB250" s="5" t="str">
        <f t="shared" si="23"/>
        <v/>
      </c>
    </row>
    <row r="251" spans="1:28" x14ac:dyDescent="0.35">
      <c r="A251" s="20"/>
      <c r="B251" s="19"/>
      <c r="C251" s="19"/>
      <c r="D251" s="19"/>
      <c r="E251" s="18"/>
      <c r="F251" s="19"/>
      <c r="G251" s="19"/>
      <c r="H251" s="18"/>
      <c r="I251" s="19"/>
      <c r="J251" s="19"/>
      <c r="K251" s="19"/>
      <c r="L251" s="34" t="str">
        <f>IF(E251&lt;&gt;0,VLOOKUP(E251,'Prior Attainment'!$A$3:$B$23,2,FALSE),"")</f>
        <v/>
      </c>
      <c r="M251" s="34" t="str">
        <f>IF(F251&lt;&gt;0,VLOOKUP(F251,'Prior Attainment'!$A$3:$B$23,2,FALSE),"")</f>
        <v/>
      </c>
      <c r="N251" s="34" t="str">
        <f>IF(G251&lt;&gt;0,VLOOKUP(G251,'Prior Attainment'!$A$3:$B$23,2,FALSE),"")</f>
        <v/>
      </c>
      <c r="O251" s="35" t="e">
        <f t="shared" si="19"/>
        <v>#DIV/0!</v>
      </c>
      <c r="P251" s="35" t="e">
        <f t="shared" si="20"/>
        <v>#DIV/0!</v>
      </c>
      <c r="Q251" s="36" t="e">
        <f>IF(P251&lt;&gt;"",VLOOKUP(P251,Expectations!$A$2:$B$25,2,TRUE),"")</f>
        <v>#DIV/0!</v>
      </c>
      <c r="R251" s="37" t="e">
        <f>IF(P251&lt;&gt;"",VLOOKUP(P251,Expectations!$A$2:$C$25,3,TRUE),"")</f>
        <v>#DIV/0!</v>
      </c>
      <c r="S251" s="17" t="str">
        <f>IF(H251&gt;0,VLOOKUP(H251,Reading!$A$3:$B$61,2,FALSE),"")</f>
        <v/>
      </c>
      <c r="T251" s="38" t="str">
        <f>IF(J251&gt;0,VLOOKUP(J251,'TA scores'!$A$2:$B$16,2,FALSE),"")</f>
        <v/>
      </c>
      <c r="U251" s="16" t="str">
        <f>IF(I251&gt;0,VLOOKUP(I251,Maths!$A$3:$B$121,2,FALSE),"")</f>
        <v/>
      </c>
      <c r="V251" s="16" t="str">
        <f>IF(K251&gt;0,VLOOKUP(K251,GPS!$A$3:$B$121,2,FALSE),"")</f>
        <v/>
      </c>
      <c r="W251" s="39" t="e">
        <f>IF(R251&lt;&gt;"",VLOOKUP(R251,Expectations!$C$2:$F$25,2,FALSE),"")</f>
        <v>#DIV/0!</v>
      </c>
      <c r="X251" s="39" t="e">
        <f>IF(R251&lt;&gt;"",VLOOKUP(R251,Expectations!$C$2:$F$25,3,FALSE),"")</f>
        <v>#DIV/0!</v>
      </c>
      <c r="Y251" s="39" t="e">
        <f>IF(R251&lt;&gt;"",VLOOKUP(R251,Expectations!$C$2:$F$25,4,FALSE),"")</f>
        <v>#DIV/0!</v>
      </c>
      <c r="Z251" s="5" t="str">
        <f t="shared" si="21"/>
        <v/>
      </c>
      <c r="AA251" s="5" t="str">
        <f t="shared" si="22"/>
        <v/>
      </c>
      <c r="AB251" s="5" t="str">
        <f t="shared" si="23"/>
        <v/>
      </c>
    </row>
    <row r="252" spans="1:28" x14ac:dyDescent="0.35">
      <c r="A252" s="20"/>
      <c r="B252" s="19"/>
      <c r="C252" s="19"/>
      <c r="D252" s="19"/>
      <c r="E252" s="18"/>
      <c r="F252" s="19"/>
      <c r="G252" s="19"/>
      <c r="H252" s="18"/>
      <c r="I252" s="19"/>
      <c r="J252" s="19"/>
      <c r="K252" s="19"/>
      <c r="L252" s="34" t="str">
        <f>IF(E252&lt;&gt;0,VLOOKUP(E252,'Prior Attainment'!$A$3:$B$23,2,FALSE),"")</f>
        <v/>
      </c>
      <c r="M252" s="34" t="str">
        <f>IF(F252&lt;&gt;0,VLOOKUP(F252,'Prior Attainment'!$A$3:$B$23,2,FALSE),"")</f>
        <v/>
      </c>
      <c r="N252" s="34" t="str">
        <f>IF(G252&lt;&gt;0,VLOOKUP(G252,'Prior Attainment'!$A$3:$B$23,2,FALSE),"")</f>
        <v/>
      </c>
      <c r="O252" s="35" t="e">
        <f t="shared" si="19"/>
        <v>#DIV/0!</v>
      </c>
      <c r="P252" s="35" t="e">
        <f t="shared" si="20"/>
        <v>#DIV/0!</v>
      </c>
      <c r="Q252" s="36" t="e">
        <f>IF(P252&lt;&gt;"",VLOOKUP(P252,Expectations!$A$2:$B$25,2,TRUE),"")</f>
        <v>#DIV/0!</v>
      </c>
      <c r="R252" s="37" t="e">
        <f>IF(P252&lt;&gt;"",VLOOKUP(P252,Expectations!$A$2:$C$25,3,TRUE),"")</f>
        <v>#DIV/0!</v>
      </c>
      <c r="S252" s="17" t="str">
        <f>IF(H252&gt;0,VLOOKUP(H252,Reading!$A$3:$B$61,2,FALSE),"")</f>
        <v/>
      </c>
      <c r="T252" s="38" t="str">
        <f>IF(J252&gt;0,VLOOKUP(J252,'TA scores'!$A$2:$B$16,2,FALSE),"")</f>
        <v/>
      </c>
      <c r="U252" s="16" t="str">
        <f>IF(I252&gt;0,VLOOKUP(I252,Maths!$A$3:$B$121,2,FALSE),"")</f>
        <v/>
      </c>
      <c r="V252" s="16" t="str">
        <f>IF(K252&gt;0,VLOOKUP(K252,GPS!$A$3:$B$121,2,FALSE),"")</f>
        <v/>
      </c>
      <c r="W252" s="39" t="e">
        <f>IF(R252&lt;&gt;"",VLOOKUP(R252,Expectations!$C$2:$F$25,2,FALSE),"")</f>
        <v>#DIV/0!</v>
      </c>
      <c r="X252" s="39" t="e">
        <f>IF(R252&lt;&gt;"",VLOOKUP(R252,Expectations!$C$2:$F$25,3,FALSE),"")</f>
        <v>#DIV/0!</v>
      </c>
      <c r="Y252" s="39" t="e">
        <f>IF(R252&lt;&gt;"",VLOOKUP(R252,Expectations!$C$2:$F$25,4,FALSE),"")</f>
        <v>#DIV/0!</v>
      </c>
      <c r="Z252" s="5" t="str">
        <f t="shared" si="21"/>
        <v/>
      </c>
      <c r="AA252" s="5" t="str">
        <f t="shared" si="22"/>
        <v/>
      </c>
      <c r="AB252" s="5" t="str">
        <f t="shared" si="23"/>
        <v/>
      </c>
    </row>
    <row r="253" spans="1:28" x14ac:dyDescent="0.35">
      <c r="A253" s="20"/>
      <c r="B253" s="19"/>
      <c r="C253" s="19"/>
      <c r="D253" s="19"/>
      <c r="E253" s="18"/>
      <c r="F253" s="19"/>
      <c r="G253" s="19"/>
      <c r="H253" s="18"/>
      <c r="I253" s="19"/>
      <c r="J253" s="19"/>
      <c r="K253" s="19"/>
      <c r="L253" s="34" t="str">
        <f>IF(E253&lt;&gt;0,VLOOKUP(E253,'Prior Attainment'!$A$3:$B$23,2,FALSE),"")</f>
        <v/>
      </c>
      <c r="M253" s="34" t="str">
        <f>IF(F253&lt;&gt;0,VLOOKUP(F253,'Prior Attainment'!$A$3:$B$23,2,FALSE),"")</f>
        <v/>
      </c>
      <c r="N253" s="34" t="str">
        <f>IF(G253&lt;&gt;0,VLOOKUP(G253,'Prior Attainment'!$A$3:$B$23,2,FALSE),"")</f>
        <v/>
      </c>
      <c r="O253" s="35" t="e">
        <f t="shared" si="19"/>
        <v>#DIV/0!</v>
      </c>
      <c r="P253" s="35" t="e">
        <f t="shared" si="20"/>
        <v>#DIV/0!</v>
      </c>
      <c r="Q253" s="36" t="e">
        <f>IF(P253&lt;&gt;"",VLOOKUP(P253,Expectations!$A$2:$B$25,2,TRUE),"")</f>
        <v>#DIV/0!</v>
      </c>
      <c r="R253" s="37" t="e">
        <f>IF(P253&lt;&gt;"",VLOOKUP(P253,Expectations!$A$2:$C$25,3,TRUE),"")</f>
        <v>#DIV/0!</v>
      </c>
      <c r="S253" s="17" t="str">
        <f>IF(H253&gt;0,VLOOKUP(H253,Reading!$A$3:$B$61,2,FALSE),"")</f>
        <v/>
      </c>
      <c r="T253" s="38" t="str">
        <f>IF(J253&gt;0,VLOOKUP(J253,'TA scores'!$A$2:$B$16,2,FALSE),"")</f>
        <v/>
      </c>
      <c r="U253" s="16" t="str">
        <f>IF(I253&gt;0,VLOOKUP(I253,Maths!$A$3:$B$121,2,FALSE),"")</f>
        <v/>
      </c>
      <c r="V253" s="16" t="str">
        <f>IF(K253&gt;0,VLOOKUP(K253,GPS!$A$3:$B$121,2,FALSE),"")</f>
        <v/>
      </c>
      <c r="W253" s="39" t="e">
        <f>IF(R253&lt;&gt;"",VLOOKUP(R253,Expectations!$C$2:$F$25,2,FALSE),"")</f>
        <v>#DIV/0!</v>
      </c>
      <c r="X253" s="39" t="e">
        <f>IF(R253&lt;&gt;"",VLOOKUP(R253,Expectations!$C$2:$F$25,3,FALSE),"")</f>
        <v>#DIV/0!</v>
      </c>
      <c r="Y253" s="39" t="e">
        <f>IF(R253&lt;&gt;"",VLOOKUP(R253,Expectations!$C$2:$F$25,4,FALSE),"")</f>
        <v>#DIV/0!</v>
      </c>
      <c r="Z253" s="5" t="str">
        <f t="shared" si="21"/>
        <v/>
      </c>
      <c r="AA253" s="5" t="str">
        <f t="shared" si="22"/>
        <v/>
      </c>
      <c r="AB253" s="5" t="str">
        <f t="shared" si="23"/>
        <v/>
      </c>
    </row>
    <row r="254" spans="1:28" x14ac:dyDescent="0.35">
      <c r="A254" s="20"/>
      <c r="B254" s="19"/>
      <c r="C254" s="19"/>
      <c r="D254" s="19"/>
      <c r="E254" s="18"/>
      <c r="F254" s="19"/>
      <c r="G254" s="19"/>
      <c r="H254" s="18"/>
      <c r="I254" s="19"/>
      <c r="J254" s="19"/>
      <c r="K254" s="19"/>
      <c r="L254" s="34" t="str">
        <f>IF(E254&lt;&gt;0,VLOOKUP(E254,'Prior Attainment'!$A$3:$B$23,2,FALSE),"")</f>
        <v/>
      </c>
      <c r="M254" s="34" t="str">
        <f>IF(F254&lt;&gt;0,VLOOKUP(F254,'Prior Attainment'!$A$3:$B$23,2,FALSE),"")</f>
        <v/>
      </c>
      <c r="N254" s="34" t="str">
        <f>IF(G254&lt;&gt;0,VLOOKUP(G254,'Prior Attainment'!$A$3:$B$23,2,FALSE),"")</f>
        <v/>
      </c>
      <c r="O254" s="35" t="e">
        <f t="shared" si="19"/>
        <v>#DIV/0!</v>
      </c>
      <c r="P254" s="35" t="e">
        <f t="shared" si="20"/>
        <v>#DIV/0!</v>
      </c>
      <c r="Q254" s="36" t="e">
        <f>IF(P254&lt;&gt;"",VLOOKUP(P254,Expectations!$A$2:$B$25,2,TRUE),"")</f>
        <v>#DIV/0!</v>
      </c>
      <c r="R254" s="37" t="e">
        <f>IF(P254&lt;&gt;"",VLOOKUP(P254,Expectations!$A$2:$C$25,3,TRUE),"")</f>
        <v>#DIV/0!</v>
      </c>
      <c r="S254" s="17" t="str">
        <f>IF(H254&gt;0,VLOOKUP(H254,Reading!$A$3:$B$61,2,FALSE),"")</f>
        <v/>
      </c>
      <c r="T254" s="38" t="str">
        <f>IF(J254&gt;0,VLOOKUP(J254,'TA scores'!$A$2:$B$16,2,FALSE),"")</f>
        <v/>
      </c>
      <c r="U254" s="16" t="str">
        <f>IF(I254&gt;0,VLOOKUP(I254,Maths!$A$3:$B$121,2,FALSE),"")</f>
        <v/>
      </c>
      <c r="V254" s="16" t="str">
        <f>IF(K254&gt;0,VLOOKUP(K254,GPS!$A$3:$B$121,2,FALSE),"")</f>
        <v/>
      </c>
      <c r="W254" s="39" t="e">
        <f>IF(R254&lt;&gt;"",VLOOKUP(R254,Expectations!$C$2:$F$25,2,FALSE),"")</f>
        <v>#DIV/0!</v>
      </c>
      <c r="X254" s="39" t="e">
        <f>IF(R254&lt;&gt;"",VLOOKUP(R254,Expectations!$C$2:$F$25,3,FALSE),"")</f>
        <v>#DIV/0!</v>
      </c>
      <c r="Y254" s="39" t="e">
        <f>IF(R254&lt;&gt;"",VLOOKUP(R254,Expectations!$C$2:$F$25,4,FALSE),"")</f>
        <v>#DIV/0!</v>
      </c>
      <c r="Z254" s="5" t="str">
        <f t="shared" si="21"/>
        <v/>
      </c>
      <c r="AA254" s="5" t="str">
        <f t="shared" si="22"/>
        <v/>
      </c>
      <c r="AB254" s="5" t="str">
        <f t="shared" si="23"/>
        <v/>
      </c>
    </row>
    <row r="255" spans="1:28" x14ac:dyDescent="0.35">
      <c r="A255" s="20"/>
      <c r="B255" s="19"/>
      <c r="C255" s="19"/>
      <c r="D255" s="19"/>
      <c r="E255" s="18"/>
      <c r="F255" s="19"/>
      <c r="G255" s="19"/>
      <c r="H255" s="18"/>
      <c r="I255" s="19"/>
      <c r="J255" s="19"/>
      <c r="K255" s="19"/>
      <c r="L255" s="34" t="str">
        <f>IF(E255&lt;&gt;0,VLOOKUP(E255,'Prior Attainment'!$A$3:$B$23,2,FALSE),"")</f>
        <v/>
      </c>
      <c r="M255" s="34" t="str">
        <f>IF(F255&lt;&gt;0,VLOOKUP(F255,'Prior Attainment'!$A$3:$B$23,2,FALSE),"")</f>
        <v/>
      </c>
      <c r="N255" s="34" t="str">
        <f>IF(G255&lt;&gt;0,VLOOKUP(G255,'Prior Attainment'!$A$3:$B$23,2,FALSE),"")</f>
        <v/>
      </c>
      <c r="O255" s="35" t="e">
        <f t="shared" si="19"/>
        <v>#DIV/0!</v>
      </c>
      <c r="P255" s="35" t="e">
        <f t="shared" si="20"/>
        <v>#DIV/0!</v>
      </c>
      <c r="Q255" s="36" t="e">
        <f>IF(P255&lt;&gt;"",VLOOKUP(P255,Expectations!$A$2:$B$25,2,TRUE),"")</f>
        <v>#DIV/0!</v>
      </c>
      <c r="R255" s="37" t="e">
        <f>IF(P255&lt;&gt;"",VLOOKUP(P255,Expectations!$A$2:$C$25,3,TRUE),"")</f>
        <v>#DIV/0!</v>
      </c>
      <c r="S255" s="17" t="str">
        <f>IF(H255&gt;0,VLOOKUP(H255,Reading!$A$3:$B$61,2,FALSE),"")</f>
        <v/>
      </c>
      <c r="T255" s="38" t="str">
        <f>IF(J255&gt;0,VLOOKUP(J255,'TA scores'!$A$2:$B$16,2,FALSE),"")</f>
        <v/>
      </c>
      <c r="U255" s="16" t="str">
        <f>IF(I255&gt;0,VLOOKUP(I255,Maths!$A$3:$B$121,2,FALSE),"")</f>
        <v/>
      </c>
      <c r="V255" s="16" t="str">
        <f>IF(K255&gt;0,VLOOKUP(K255,GPS!$A$3:$B$121,2,FALSE),"")</f>
        <v/>
      </c>
      <c r="W255" s="39" t="e">
        <f>IF(R255&lt;&gt;"",VLOOKUP(R255,Expectations!$C$2:$F$25,2,FALSE),"")</f>
        <v>#DIV/0!</v>
      </c>
      <c r="X255" s="39" t="e">
        <f>IF(R255&lt;&gt;"",VLOOKUP(R255,Expectations!$C$2:$F$25,3,FALSE),"")</f>
        <v>#DIV/0!</v>
      </c>
      <c r="Y255" s="39" t="e">
        <f>IF(R255&lt;&gt;"",VLOOKUP(R255,Expectations!$C$2:$F$25,4,FALSE),"")</f>
        <v>#DIV/0!</v>
      </c>
      <c r="Z255" s="5" t="str">
        <f t="shared" si="21"/>
        <v/>
      </c>
      <c r="AA255" s="5" t="str">
        <f t="shared" si="22"/>
        <v/>
      </c>
      <c r="AB255" s="5" t="str">
        <f t="shared" si="23"/>
        <v/>
      </c>
    </row>
    <row r="256" spans="1:28" x14ac:dyDescent="0.35">
      <c r="A256" s="20"/>
      <c r="B256" s="19"/>
      <c r="C256" s="19"/>
      <c r="D256" s="19"/>
      <c r="E256" s="18"/>
      <c r="F256" s="19"/>
      <c r="G256" s="19"/>
      <c r="H256" s="18"/>
      <c r="I256" s="19"/>
      <c r="J256" s="19"/>
      <c r="K256" s="19"/>
      <c r="L256" s="34" t="str">
        <f>IF(E256&lt;&gt;0,VLOOKUP(E256,'Prior Attainment'!$A$3:$B$23,2,FALSE),"")</f>
        <v/>
      </c>
      <c r="M256" s="34" t="str">
        <f>IF(F256&lt;&gt;0,VLOOKUP(F256,'Prior Attainment'!$A$3:$B$23,2,FALSE),"")</f>
        <v/>
      </c>
      <c r="N256" s="34" t="str">
        <f>IF(G256&lt;&gt;0,VLOOKUP(G256,'Prior Attainment'!$A$3:$B$23,2,FALSE),"")</f>
        <v/>
      </c>
      <c r="O256" s="35" t="e">
        <f t="shared" si="19"/>
        <v>#DIV/0!</v>
      </c>
      <c r="P256" s="35" t="e">
        <f t="shared" si="20"/>
        <v>#DIV/0!</v>
      </c>
      <c r="Q256" s="36" t="e">
        <f>IF(P256&lt;&gt;"",VLOOKUP(P256,Expectations!$A$2:$B$25,2,TRUE),"")</f>
        <v>#DIV/0!</v>
      </c>
      <c r="R256" s="37" t="e">
        <f>IF(P256&lt;&gt;"",VLOOKUP(P256,Expectations!$A$2:$C$25,3,TRUE),"")</f>
        <v>#DIV/0!</v>
      </c>
      <c r="S256" s="17" t="str">
        <f>IF(H256&gt;0,VLOOKUP(H256,Reading!$A$3:$B$61,2,FALSE),"")</f>
        <v/>
      </c>
      <c r="T256" s="38" t="str">
        <f>IF(J256&gt;0,VLOOKUP(J256,'TA scores'!$A$2:$B$16,2,FALSE),"")</f>
        <v/>
      </c>
      <c r="U256" s="16" t="str">
        <f>IF(I256&gt;0,VLOOKUP(I256,Maths!$A$3:$B$121,2,FALSE),"")</f>
        <v/>
      </c>
      <c r="V256" s="16" t="str">
        <f>IF(K256&gt;0,VLOOKUP(K256,GPS!$A$3:$B$121,2,FALSE),"")</f>
        <v/>
      </c>
      <c r="W256" s="39" t="e">
        <f>IF(R256&lt;&gt;"",VLOOKUP(R256,Expectations!$C$2:$F$25,2,FALSE),"")</f>
        <v>#DIV/0!</v>
      </c>
      <c r="X256" s="39" t="e">
        <f>IF(R256&lt;&gt;"",VLOOKUP(R256,Expectations!$C$2:$F$25,3,FALSE),"")</f>
        <v>#DIV/0!</v>
      </c>
      <c r="Y256" s="39" t="e">
        <f>IF(R256&lt;&gt;"",VLOOKUP(R256,Expectations!$C$2:$F$25,4,FALSE),"")</f>
        <v>#DIV/0!</v>
      </c>
      <c r="Z256" s="5" t="str">
        <f t="shared" si="21"/>
        <v/>
      </c>
      <c r="AA256" s="5" t="str">
        <f t="shared" si="22"/>
        <v/>
      </c>
      <c r="AB256" s="5" t="str">
        <f t="shared" si="23"/>
        <v/>
      </c>
    </row>
    <row r="257" spans="1:28" x14ac:dyDescent="0.35">
      <c r="A257" s="20"/>
      <c r="B257" s="19"/>
      <c r="C257" s="19"/>
      <c r="D257" s="19"/>
      <c r="E257" s="18"/>
      <c r="F257" s="19"/>
      <c r="G257" s="19"/>
      <c r="H257" s="18"/>
      <c r="I257" s="19"/>
      <c r="J257" s="19"/>
      <c r="K257" s="19"/>
      <c r="L257" s="34" t="str">
        <f>IF(E257&lt;&gt;0,VLOOKUP(E257,'Prior Attainment'!$A$3:$B$23,2,FALSE),"")</f>
        <v/>
      </c>
      <c r="M257" s="34" t="str">
        <f>IF(F257&lt;&gt;0,VLOOKUP(F257,'Prior Attainment'!$A$3:$B$23,2,FALSE),"")</f>
        <v/>
      </c>
      <c r="N257" s="34" t="str">
        <f>IF(G257&lt;&gt;0,VLOOKUP(G257,'Prior Attainment'!$A$3:$B$23,2,FALSE),"")</f>
        <v/>
      </c>
      <c r="O257" s="35" t="e">
        <f t="shared" si="19"/>
        <v>#DIV/0!</v>
      </c>
      <c r="P257" s="35" t="e">
        <f t="shared" si="20"/>
        <v>#DIV/0!</v>
      </c>
      <c r="Q257" s="36" t="e">
        <f>IF(P257&lt;&gt;"",VLOOKUP(P257,Expectations!$A$2:$B$25,2,TRUE),"")</f>
        <v>#DIV/0!</v>
      </c>
      <c r="R257" s="37" t="e">
        <f>IF(P257&lt;&gt;"",VLOOKUP(P257,Expectations!$A$2:$C$25,3,TRUE),"")</f>
        <v>#DIV/0!</v>
      </c>
      <c r="S257" s="17" t="str">
        <f>IF(H257&gt;0,VLOOKUP(H257,Reading!$A$3:$B$61,2,FALSE),"")</f>
        <v/>
      </c>
      <c r="T257" s="38" t="str">
        <f>IF(J257&gt;0,VLOOKUP(J257,'TA scores'!$A$2:$B$16,2,FALSE),"")</f>
        <v/>
      </c>
      <c r="U257" s="16" t="str">
        <f>IF(I257&gt;0,VLOOKUP(I257,Maths!$A$3:$B$121,2,FALSE),"")</f>
        <v/>
      </c>
      <c r="V257" s="16" t="str">
        <f>IF(K257&gt;0,VLOOKUP(K257,GPS!$A$3:$B$121,2,FALSE),"")</f>
        <v/>
      </c>
      <c r="W257" s="39" t="e">
        <f>IF(R257&lt;&gt;"",VLOOKUP(R257,Expectations!$C$2:$F$25,2,FALSE),"")</f>
        <v>#DIV/0!</v>
      </c>
      <c r="X257" s="39" t="e">
        <f>IF(R257&lt;&gt;"",VLOOKUP(R257,Expectations!$C$2:$F$25,3,FALSE),"")</f>
        <v>#DIV/0!</v>
      </c>
      <c r="Y257" s="39" t="e">
        <f>IF(R257&lt;&gt;"",VLOOKUP(R257,Expectations!$C$2:$F$25,4,FALSE),"")</f>
        <v>#DIV/0!</v>
      </c>
      <c r="Z257" s="5" t="str">
        <f t="shared" si="21"/>
        <v/>
      </c>
      <c r="AA257" s="5" t="str">
        <f t="shared" si="22"/>
        <v/>
      </c>
      <c r="AB257" s="5" t="str">
        <f t="shared" si="23"/>
        <v/>
      </c>
    </row>
    <row r="258" spans="1:28" x14ac:dyDescent="0.35">
      <c r="A258" s="20"/>
      <c r="B258" s="19"/>
      <c r="C258" s="19"/>
      <c r="D258" s="19"/>
      <c r="E258" s="18"/>
      <c r="F258" s="19"/>
      <c r="G258" s="19"/>
      <c r="H258" s="18"/>
      <c r="I258" s="19"/>
      <c r="J258" s="19"/>
      <c r="K258" s="19"/>
      <c r="L258" s="34" t="str">
        <f>IF(E258&lt;&gt;0,VLOOKUP(E258,'Prior Attainment'!$A$3:$B$23,2,FALSE),"")</f>
        <v/>
      </c>
      <c r="M258" s="34" t="str">
        <f>IF(F258&lt;&gt;0,VLOOKUP(F258,'Prior Attainment'!$A$3:$B$23,2,FALSE),"")</f>
        <v/>
      </c>
      <c r="N258" s="34" t="str">
        <f>IF(G258&lt;&gt;0,VLOOKUP(G258,'Prior Attainment'!$A$3:$B$23,2,FALSE),"")</f>
        <v/>
      </c>
      <c r="O258" s="35" t="e">
        <f t="shared" si="19"/>
        <v>#DIV/0!</v>
      </c>
      <c r="P258" s="35" t="e">
        <f t="shared" si="20"/>
        <v>#DIV/0!</v>
      </c>
      <c r="Q258" s="36" t="e">
        <f>IF(P258&lt;&gt;"",VLOOKUP(P258,Expectations!$A$2:$B$25,2,TRUE),"")</f>
        <v>#DIV/0!</v>
      </c>
      <c r="R258" s="37" t="e">
        <f>IF(P258&lt;&gt;"",VLOOKUP(P258,Expectations!$A$2:$C$25,3,TRUE),"")</f>
        <v>#DIV/0!</v>
      </c>
      <c r="S258" s="17" t="str">
        <f>IF(H258&gt;0,VLOOKUP(H258,Reading!$A$3:$B$61,2,FALSE),"")</f>
        <v/>
      </c>
      <c r="T258" s="38" t="str">
        <f>IF(J258&gt;0,VLOOKUP(J258,'TA scores'!$A$2:$B$16,2,FALSE),"")</f>
        <v/>
      </c>
      <c r="U258" s="16" t="str">
        <f>IF(I258&gt;0,VLOOKUP(I258,Maths!$A$3:$B$121,2,FALSE),"")</f>
        <v/>
      </c>
      <c r="V258" s="16" t="str">
        <f>IF(K258&gt;0,VLOOKUP(K258,GPS!$A$3:$B$121,2,FALSE),"")</f>
        <v/>
      </c>
      <c r="W258" s="39" t="e">
        <f>IF(R258&lt;&gt;"",VLOOKUP(R258,Expectations!$C$2:$F$25,2,FALSE),"")</f>
        <v>#DIV/0!</v>
      </c>
      <c r="X258" s="39" t="e">
        <f>IF(R258&lt;&gt;"",VLOOKUP(R258,Expectations!$C$2:$F$25,3,FALSE),"")</f>
        <v>#DIV/0!</v>
      </c>
      <c r="Y258" s="39" t="e">
        <f>IF(R258&lt;&gt;"",VLOOKUP(R258,Expectations!$C$2:$F$25,4,FALSE),"")</f>
        <v>#DIV/0!</v>
      </c>
      <c r="Z258" s="5" t="str">
        <f t="shared" si="21"/>
        <v/>
      </c>
      <c r="AA258" s="5" t="str">
        <f t="shared" si="22"/>
        <v/>
      </c>
      <c r="AB258" s="5" t="str">
        <f t="shared" si="23"/>
        <v/>
      </c>
    </row>
    <row r="259" spans="1:28" x14ac:dyDescent="0.35">
      <c r="A259" s="20"/>
      <c r="B259" s="19"/>
      <c r="C259" s="19"/>
      <c r="D259" s="19"/>
      <c r="E259" s="18"/>
      <c r="F259" s="19"/>
      <c r="G259" s="19"/>
      <c r="H259" s="18"/>
      <c r="I259" s="19"/>
      <c r="J259" s="19"/>
      <c r="K259" s="19"/>
      <c r="L259" s="34" t="str">
        <f>IF(E259&lt;&gt;0,VLOOKUP(E259,'Prior Attainment'!$A$3:$B$23,2,FALSE),"")</f>
        <v/>
      </c>
      <c r="M259" s="34" t="str">
        <f>IF(F259&lt;&gt;0,VLOOKUP(F259,'Prior Attainment'!$A$3:$B$23,2,FALSE),"")</f>
        <v/>
      </c>
      <c r="N259" s="34" t="str">
        <f>IF(G259&lt;&gt;0,VLOOKUP(G259,'Prior Attainment'!$A$3:$B$23,2,FALSE),"")</f>
        <v/>
      </c>
      <c r="O259" s="35" t="e">
        <f t="shared" si="19"/>
        <v>#DIV/0!</v>
      </c>
      <c r="P259" s="35" t="e">
        <f t="shared" si="20"/>
        <v>#DIV/0!</v>
      </c>
      <c r="Q259" s="36" t="e">
        <f>IF(P259&lt;&gt;"",VLOOKUP(P259,Expectations!$A$2:$B$25,2,TRUE),"")</f>
        <v>#DIV/0!</v>
      </c>
      <c r="R259" s="37" t="e">
        <f>IF(P259&lt;&gt;"",VLOOKUP(P259,Expectations!$A$2:$C$25,3,TRUE),"")</f>
        <v>#DIV/0!</v>
      </c>
      <c r="S259" s="17" t="str">
        <f>IF(H259&gt;0,VLOOKUP(H259,Reading!$A$3:$B$61,2,FALSE),"")</f>
        <v/>
      </c>
      <c r="T259" s="38" t="str">
        <f>IF(J259&gt;0,VLOOKUP(J259,'TA scores'!$A$2:$B$16,2,FALSE),"")</f>
        <v/>
      </c>
      <c r="U259" s="16" t="str">
        <f>IF(I259&gt;0,VLOOKUP(I259,Maths!$A$3:$B$121,2,FALSE),"")</f>
        <v/>
      </c>
      <c r="V259" s="16" t="str">
        <f>IF(K259&gt;0,VLOOKUP(K259,GPS!$A$3:$B$121,2,FALSE),"")</f>
        <v/>
      </c>
      <c r="W259" s="39" t="e">
        <f>IF(R259&lt;&gt;"",VLOOKUP(R259,Expectations!$C$2:$F$25,2,FALSE),"")</f>
        <v>#DIV/0!</v>
      </c>
      <c r="X259" s="39" t="e">
        <f>IF(R259&lt;&gt;"",VLOOKUP(R259,Expectations!$C$2:$F$25,3,FALSE),"")</f>
        <v>#DIV/0!</v>
      </c>
      <c r="Y259" s="39" t="e">
        <f>IF(R259&lt;&gt;"",VLOOKUP(R259,Expectations!$C$2:$F$25,4,FALSE),"")</f>
        <v>#DIV/0!</v>
      </c>
      <c r="Z259" s="5" t="str">
        <f t="shared" si="21"/>
        <v/>
      </c>
      <c r="AA259" s="5" t="str">
        <f t="shared" si="22"/>
        <v/>
      </c>
      <c r="AB259" s="5" t="str">
        <f t="shared" si="23"/>
        <v/>
      </c>
    </row>
    <row r="260" spans="1:28" x14ac:dyDescent="0.35">
      <c r="A260" s="20"/>
      <c r="B260" s="19"/>
      <c r="C260" s="19"/>
      <c r="D260" s="19"/>
      <c r="E260" s="18"/>
      <c r="F260" s="19"/>
      <c r="G260" s="19"/>
      <c r="H260" s="18"/>
      <c r="I260" s="19"/>
      <c r="J260" s="19"/>
      <c r="K260" s="19"/>
      <c r="L260" s="34" t="str">
        <f>IF(E260&lt;&gt;0,VLOOKUP(E260,'Prior Attainment'!$A$3:$B$23,2,FALSE),"")</f>
        <v/>
      </c>
      <c r="M260" s="34" t="str">
        <f>IF(F260&lt;&gt;0,VLOOKUP(F260,'Prior Attainment'!$A$3:$B$23,2,FALSE),"")</f>
        <v/>
      </c>
      <c r="N260" s="34" t="str">
        <f>IF(G260&lt;&gt;0,VLOOKUP(G260,'Prior Attainment'!$A$3:$B$23,2,FALSE),"")</f>
        <v/>
      </c>
      <c r="O260" s="35" t="e">
        <f t="shared" si="19"/>
        <v>#DIV/0!</v>
      </c>
      <c r="P260" s="35" t="e">
        <f t="shared" si="20"/>
        <v>#DIV/0!</v>
      </c>
      <c r="Q260" s="36" t="e">
        <f>IF(P260&lt;&gt;"",VLOOKUP(P260,Expectations!$A$2:$B$25,2,TRUE),"")</f>
        <v>#DIV/0!</v>
      </c>
      <c r="R260" s="37" t="e">
        <f>IF(P260&lt;&gt;"",VLOOKUP(P260,Expectations!$A$2:$C$25,3,TRUE),"")</f>
        <v>#DIV/0!</v>
      </c>
      <c r="S260" s="17" t="str">
        <f>IF(H260&gt;0,VLOOKUP(H260,Reading!$A$3:$B$61,2,FALSE),"")</f>
        <v/>
      </c>
      <c r="T260" s="38" t="str">
        <f>IF(J260&gt;0,VLOOKUP(J260,'TA scores'!$A$2:$B$16,2,FALSE),"")</f>
        <v/>
      </c>
      <c r="U260" s="16" t="str">
        <f>IF(I260&gt;0,VLOOKUP(I260,Maths!$A$3:$B$121,2,FALSE),"")</f>
        <v/>
      </c>
      <c r="V260" s="16" t="str">
        <f>IF(K260&gt;0,VLOOKUP(K260,GPS!$A$3:$B$121,2,FALSE),"")</f>
        <v/>
      </c>
      <c r="W260" s="39" t="e">
        <f>IF(R260&lt;&gt;"",VLOOKUP(R260,Expectations!$C$2:$F$25,2,FALSE),"")</f>
        <v>#DIV/0!</v>
      </c>
      <c r="X260" s="39" t="e">
        <f>IF(R260&lt;&gt;"",VLOOKUP(R260,Expectations!$C$2:$F$25,3,FALSE),"")</f>
        <v>#DIV/0!</v>
      </c>
      <c r="Y260" s="39" t="e">
        <f>IF(R260&lt;&gt;"",VLOOKUP(R260,Expectations!$C$2:$F$25,4,FALSE),"")</f>
        <v>#DIV/0!</v>
      </c>
      <c r="Z260" s="5" t="str">
        <f t="shared" si="21"/>
        <v/>
      </c>
      <c r="AA260" s="5" t="str">
        <f t="shared" si="22"/>
        <v/>
      </c>
      <c r="AB260" s="5" t="str">
        <f t="shared" si="23"/>
        <v/>
      </c>
    </row>
    <row r="261" spans="1:28" x14ac:dyDescent="0.35">
      <c r="A261" s="20"/>
      <c r="B261" s="19"/>
      <c r="C261" s="19"/>
      <c r="D261" s="19"/>
      <c r="E261" s="18"/>
      <c r="F261" s="19"/>
      <c r="G261" s="19"/>
      <c r="H261" s="18"/>
      <c r="I261" s="19"/>
      <c r="J261" s="19"/>
      <c r="K261" s="19"/>
      <c r="L261" s="34" t="str">
        <f>IF(E261&lt;&gt;0,VLOOKUP(E261,'Prior Attainment'!$A$3:$B$23,2,FALSE),"")</f>
        <v/>
      </c>
      <c r="M261" s="34" t="str">
        <f>IF(F261&lt;&gt;0,VLOOKUP(F261,'Prior Attainment'!$A$3:$B$23,2,FALSE),"")</f>
        <v/>
      </c>
      <c r="N261" s="34" t="str">
        <f>IF(G261&lt;&gt;0,VLOOKUP(G261,'Prior Attainment'!$A$3:$B$23,2,FALSE),"")</f>
        <v/>
      </c>
      <c r="O261" s="35" t="e">
        <f t="shared" si="19"/>
        <v>#DIV/0!</v>
      </c>
      <c r="P261" s="35" t="e">
        <f t="shared" si="20"/>
        <v>#DIV/0!</v>
      </c>
      <c r="Q261" s="36" t="e">
        <f>IF(P261&lt;&gt;"",VLOOKUP(P261,Expectations!$A$2:$B$25,2,TRUE),"")</f>
        <v>#DIV/0!</v>
      </c>
      <c r="R261" s="37" t="e">
        <f>IF(P261&lt;&gt;"",VLOOKUP(P261,Expectations!$A$2:$C$25,3,TRUE),"")</f>
        <v>#DIV/0!</v>
      </c>
      <c r="S261" s="17" t="str">
        <f>IF(H261&gt;0,VLOOKUP(H261,Reading!$A$3:$B$61,2,FALSE),"")</f>
        <v/>
      </c>
      <c r="T261" s="38" t="str">
        <f>IF(J261&gt;0,VLOOKUP(J261,'TA scores'!$A$2:$B$16,2,FALSE),"")</f>
        <v/>
      </c>
      <c r="U261" s="16" t="str">
        <f>IF(I261&gt;0,VLOOKUP(I261,Maths!$A$3:$B$121,2,FALSE),"")</f>
        <v/>
      </c>
      <c r="V261" s="16" t="str">
        <f>IF(K261&gt;0,VLOOKUP(K261,GPS!$A$3:$B$121,2,FALSE),"")</f>
        <v/>
      </c>
      <c r="W261" s="39" t="e">
        <f>IF(R261&lt;&gt;"",VLOOKUP(R261,Expectations!$C$2:$F$25,2,FALSE),"")</f>
        <v>#DIV/0!</v>
      </c>
      <c r="X261" s="39" t="e">
        <f>IF(R261&lt;&gt;"",VLOOKUP(R261,Expectations!$C$2:$F$25,3,FALSE),"")</f>
        <v>#DIV/0!</v>
      </c>
      <c r="Y261" s="39" t="e">
        <f>IF(R261&lt;&gt;"",VLOOKUP(R261,Expectations!$C$2:$F$25,4,FALSE),"")</f>
        <v>#DIV/0!</v>
      </c>
      <c r="Z261" s="5" t="str">
        <f t="shared" si="21"/>
        <v/>
      </c>
      <c r="AA261" s="5" t="str">
        <f t="shared" si="22"/>
        <v/>
      </c>
      <c r="AB261" s="5" t="str">
        <f t="shared" si="23"/>
        <v/>
      </c>
    </row>
    <row r="262" spans="1:28" x14ac:dyDescent="0.35">
      <c r="A262" s="20"/>
      <c r="B262" s="19"/>
      <c r="C262" s="19"/>
      <c r="D262" s="19"/>
      <c r="E262" s="18"/>
      <c r="F262" s="19"/>
      <c r="G262" s="19"/>
      <c r="H262" s="18"/>
      <c r="I262" s="19"/>
      <c r="J262" s="19"/>
      <c r="K262" s="19"/>
      <c r="L262" s="34" t="str">
        <f>IF(E262&lt;&gt;0,VLOOKUP(E262,'Prior Attainment'!$A$3:$B$23,2,FALSE),"")</f>
        <v/>
      </c>
      <c r="M262" s="34" t="str">
        <f>IF(F262&lt;&gt;0,VLOOKUP(F262,'Prior Attainment'!$A$3:$B$23,2,FALSE),"")</f>
        <v/>
      </c>
      <c r="N262" s="34" t="str">
        <f>IF(G262&lt;&gt;0,VLOOKUP(G262,'Prior Attainment'!$A$3:$B$23,2,FALSE),"")</f>
        <v/>
      </c>
      <c r="O262" s="35" t="e">
        <f t="shared" ref="O262:O325" si="24">AVERAGEIF(L262:M262,"&lt;&gt;0")</f>
        <v>#DIV/0!</v>
      </c>
      <c r="P262" s="35" t="e">
        <f t="shared" ref="P262:P325" si="25">AVERAGEIF(N262:O262,"&lt;&gt;0")</f>
        <v>#DIV/0!</v>
      </c>
      <c r="Q262" s="36" t="e">
        <f>IF(P262&lt;&gt;"",VLOOKUP(P262,Expectations!$A$2:$B$25,2,TRUE),"")</f>
        <v>#DIV/0!</v>
      </c>
      <c r="R262" s="37" t="e">
        <f>IF(P262&lt;&gt;"",VLOOKUP(P262,Expectations!$A$2:$C$25,3,TRUE),"")</f>
        <v>#DIV/0!</v>
      </c>
      <c r="S262" s="17" t="str">
        <f>IF(H262&gt;0,VLOOKUP(H262,Reading!$A$3:$B$61,2,FALSE),"")</f>
        <v/>
      </c>
      <c r="T262" s="38" t="str">
        <f>IF(J262&gt;0,VLOOKUP(J262,'TA scores'!$A$2:$B$16,2,FALSE),"")</f>
        <v/>
      </c>
      <c r="U262" s="16" t="str">
        <f>IF(I262&gt;0,VLOOKUP(I262,Maths!$A$3:$B$121,2,FALSE),"")</f>
        <v/>
      </c>
      <c r="V262" s="16" t="str">
        <f>IF(K262&gt;0,VLOOKUP(K262,GPS!$A$3:$B$121,2,FALSE),"")</f>
        <v/>
      </c>
      <c r="W262" s="39" t="e">
        <f>IF(R262&lt;&gt;"",VLOOKUP(R262,Expectations!$C$2:$F$25,2,FALSE),"")</f>
        <v>#DIV/0!</v>
      </c>
      <c r="X262" s="39" t="e">
        <f>IF(R262&lt;&gt;"",VLOOKUP(R262,Expectations!$C$2:$F$25,3,FALSE),"")</f>
        <v>#DIV/0!</v>
      </c>
      <c r="Y262" s="39" t="e">
        <f>IF(R262&lt;&gt;"",VLOOKUP(R262,Expectations!$C$2:$F$25,4,FALSE),"")</f>
        <v>#DIV/0!</v>
      </c>
      <c r="Z262" s="5" t="str">
        <f t="shared" si="21"/>
        <v/>
      </c>
      <c r="AA262" s="5" t="str">
        <f t="shared" si="22"/>
        <v/>
      </c>
      <c r="AB262" s="5" t="str">
        <f t="shared" si="23"/>
        <v/>
      </c>
    </row>
    <row r="263" spans="1:28" x14ac:dyDescent="0.35">
      <c r="A263" s="20"/>
      <c r="B263" s="19"/>
      <c r="C263" s="19"/>
      <c r="D263" s="19"/>
      <c r="E263" s="18"/>
      <c r="F263" s="19"/>
      <c r="G263" s="19"/>
      <c r="H263" s="18"/>
      <c r="I263" s="19"/>
      <c r="J263" s="19"/>
      <c r="K263" s="19"/>
      <c r="L263" s="34" t="str">
        <f>IF(E263&lt;&gt;0,VLOOKUP(E263,'Prior Attainment'!$A$3:$B$23,2,FALSE),"")</f>
        <v/>
      </c>
      <c r="M263" s="34" t="str">
        <f>IF(F263&lt;&gt;0,VLOOKUP(F263,'Prior Attainment'!$A$3:$B$23,2,FALSE),"")</f>
        <v/>
      </c>
      <c r="N263" s="34" t="str">
        <f>IF(G263&lt;&gt;0,VLOOKUP(G263,'Prior Attainment'!$A$3:$B$23,2,FALSE),"")</f>
        <v/>
      </c>
      <c r="O263" s="35" t="e">
        <f t="shared" si="24"/>
        <v>#DIV/0!</v>
      </c>
      <c r="P263" s="35" t="e">
        <f t="shared" si="25"/>
        <v>#DIV/0!</v>
      </c>
      <c r="Q263" s="36" t="e">
        <f>IF(P263&lt;&gt;"",VLOOKUP(P263,Expectations!$A$2:$B$25,2,TRUE),"")</f>
        <v>#DIV/0!</v>
      </c>
      <c r="R263" s="37" t="e">
        <f>IF(P263&lt;&gt;"",VLOOKUP(P263,Expectations!$A$2:$C$25,3,TRUE),"")</f>
        <v>#DIV/0!</v>
      </c>
      <c r="S263" s="17" t="str">
        <f>IF(H263&gt;0,VLOOKUP(H263,Reading!$A$3:$B$61,2,FALSE),"")</f>
        <v/>
      </c>
      <c r="T263" s="38" t="str">
        <f>IF(J263&gt;0,VLOOKUP(J263,'TA scores'!$A$2:$B$16,2,FALSE),"")</f>
        <v/>
      </c>
      <c r="U263" s="16" t="str">
        <f>IF(I263&gt;0,VLOOKUP(I263,Maths!$A$3:$B$121,2,FALSE),"")</f>
        <v/>
      </c>
      <c r="V263" s="16" t="str">
        <f>IF(K263&gt;0,VLOOKUP(K263,GPS!$A$3:$B$121,2,FALSE),"")</f>
        <v/>
      </c>
      <c r="W263" s="39" t="e">
        <f>IF(R263&lt;&gt;"",VLOOKUP(R263,Expectations!$C$2:$F$25,2,FALSE),"")</f>
        <v>#DIV/0!</v>
      </c>
      <c r="X263" s="39" t="e">
        <f>IF(R263&lt;&gt;"",VLOOKUP(R263,Expectations!$C$2:$F$25,3,FALSE),"")</f>
        <v>#DIV/0!</v>
      </c>
      <c r="Y263" s="39" t="e">
        <f>IF(R263&lt;&gt;"",VLOOKUP(R263,Expectations!$C$2:$F$25,4,FALSE),"")</f>
        <v>#DIV/0!</v>
      </c>
      <c r="Z263" s="5" t="str">
        <f t="shared" si="21"/>
        <v/>
      </c>
      <c r="AA263" s="5" t="str">
        <f t="shared" si="22"/>
        <v/>
      </c>
      <c r="AB263" s="5" t="str">
        <f t="shared" si="23"/>
        <v/>
      </c>
    </row>
    <row r="264" spans="1:28" x14ac:dyDescent="0.35">
      <c r="A264" s="20"/>
      <c r="B264" s="19"/>
      <c r="C264" s="19"/>
      <c r="D264" s="19"/>
      <c r="E264" s="18"/>
      <c r="F264" s="19"/>
      <c r="G264" s="19"/>
      <c r="H264" s="18"/>
      <c r="I264" s="19"/>
      <c r="J264" s="19"/>
      <c r="K264" s="19"/>
      <c r="L264" s="34" t="str">
        <f>IF(E264&lt;&gt;0,VLOOKUP(E264,'Prior Attainment'!$A$3:$B$23,2,FALSE),"")</f>
        <v/>
      </c>
      <c r="M264" s="34" t="str">
        <f>IF(F264&lt;&gt;0,VLOOKUP(F264,'Prior Attainment'!$A$3:$B$23,2,FALSE),"")</f>
        <v/>
      </c>
      <c r="N264" s="34" t="str">
        <f>IF(G264&lt;&gt;0,VLOOKUP(G264,'Prior Attainment'!$A$3:$B$23,2,FALSE),"")</f>
        <v/>
      </c>
      <c r="O264" s="35" t="e">
        <f t="shared" si="24"/>
        <v>#DIV/0!</v>
      </c>
      <c r="P264" s="35" t="e">
        <f t="shared" si="25"/>
        <v>#DIV/0!</v>
      </c>
      <c r="Q264" s="36" t="e">
        <f>IF(P264&lt;&gt;"",VLOOKUP(P264,Expectations!$A$2:$B$25,2,TRUE),"")</f>
        <v>#DIV/0!</v>
      </c>
      <c r="R264" s="37" t="e">
        <f>IF(P264&lt;&gt;"",VLOOKUP(P264,Expectations!$A$2:$C$25,3,TRUE),"")</f>
        <v>#DIV/0!</v>
      </c>
      <c r="S264" s="17" t="str">
        <f>IF(H264&gt;0,VLOOKUP(H264,Reading!$A$3:$B$61,2,FALSE),"")</f>
        <v/>
      </c>
      <c r="T264" s="38" t="str">
        <f>IF(J264&gt;0,VLOOKUP(J264,'TA scores'!$A$2:$B$16,2,FALSE),"")</f>
        <v/>
      </c>
      <c r="U264" s="16" t="str">
        <f>IF(I264&gt;0,VLOOKUP(I264,Maths!$A$3:$B$121,2,FALSE),"")</f>
        <v/>
      </c>
      <c r="V264" s="16" t="str">
        <f>IF(K264&gt;0,VLOOKUP(K264,GPS!$A$3:$B$121,2,FALSE),"")</f>
        <v/>
      </c>
      <c r="W264" s="39" t="e">
        <f>IF(R264&lt;&gt;"",VLOOKUP(R264,Expectations!$C$2:$F$25,2,FALSE),"")</f>
        <v>#DIV/0!</v>
      </c>
      <c r="X264" s="39" t="e">
        <f>IF(R264&lt;&gt;"",VLOOKUP(R264,Expectations!$C$2:$F$25,3,FALSE),"")</f>
        <v>#DIV/0!</v>
      </c>
      <c r="Y264" s="39" t="e">
        <f>IF(R264&lt;&gt;"",VLOOKUP(R264,Expectations!$C$2:$F$25,4,FALSE),"")</f>
        <v>#DIV/0!</v>
      </c>
      <c r="Z264" s="5" t="str">
        <f t="shared" si="21"/>
        <v/>
      </c>
      <c r="AA264" s="5" t="str">
        <f t="shared" si="22"/>
        <v/>
      </c>
      <c r="AB264" s="5" t="str">
        <f t="shared" si="23"/>
        <v/>
      </c>
    </row>
    <row r="265" spans="1:28" x14ac:dyDescent="0.35">
      <c r="A265" s="20"/>
      <c r="B265" s="19"/>
      <c r="C265" s="19"/>
      <c r="D265" s="19"/>
      <c r="E265" s="18"/>
      <c r="F265" s="19"/>
      <c r="G265" s="19"/>
      <c r="H265" s="18"/>
      <c r="I265" s="19"/>
      <c r="J265" s="19"/>
      <c r="K265" s="19"/>
      <c r="L265" s="34" t="str">
        <f>IF(E265&lt;&gt;0,VLOOKUP(E265,'Prior Attainment'!$A$3:$B$23,2,FALSE),"")</f>
        <v/>
      </c>
      <c r="M265" s="34" t="str">
        <f>IF(F265&lt;&gt;0,VLOOKUP(F265,'Prior Attainment'!$A$3:$B$23,2,FALSE),"")</f>
        <v/>
      </c>
      <c r="N265" s="34" t="str">
        <f>IF(G265&lt;&gt;0,VLOOKUP(G265,'Prior Attainment'!$A$3:$B$23,2,FALSE),"")</f>
        <v/>
      </c>
      <c r="O265" s="35" t="e">
        <f t="shared" si="24"/>
        <v>#DIV/0!</v>
      </c>
      <c r="P265" s="35" t="e">
        <f t="shared" si="25"/>
        <v>#DIV/0!</v>
      </c>
      <c r="Q265" s="36" t="e">
        <f>IF(P265&lt;&gt;"",VLOOKUP(P265,Expectations!$A$2:$B$25,2,TRUE),"")</f>
        <v>#DIV/0!</v>
      </c>
      <c r="R265" s="37" t="e">
        <f>IF(P265&lt;&gt;"",VLOOKUP(P265,Expectations!$A$2:$C$25,3,TRUE),"")</f>
        <v>#DIV/0!</v>
      </c>
      <c r="S265" s="17" t="str">
        <f>IF(H265&gt;0,VLOOKUP(H265,Reading!$A$3:$B$61,2,FALSE),"")</f>
        <v/>
      </c>
      <c r="T265" s="38" t="str">
        <f>IF(J265&gt;0,VLOOKUP(J265,'TA scores'!$A$2:$B$16,2,FALSE),"")</f>
        <v/>
      </c>
      <c r="U265" s="16" t="str">
        <f>IF(I265&gt;0,VLOOKUP(I265,Maths!$A$3:$B$121,2,FALSE),"")</f>
        <v/>
      </c>
      <c r="V265" s="16" t="str">
        <f>IF(K265&gt;0,VLOOKUP(K265,GPS!$A$3:$B$121,2,FALSE),"")</f>
        <v/>
      </c>
      <c r="W265" s="39" t="e">
        <f>IF(R265&lt;&gt;"",VLOOKUP(R265,Expectations!$C$2:$F$25,2,FALSE),"")</f>
        <v>#DIV/0!</v>
      </c>
      <c r="X265" s="39" t="e">
        <f>IF(R265&lt;&gt;"",VLOOKUP(R265,Expectations!$C$2:$F$25,3,FALSE),"")</f>
        <v>#DIV/0!</v>
      </c>
      <c r="Y265" s="39" t="e">
        <f>IF(R265&lt;&gt;"",VLOOKUP(R265,Expectations!$C$2:$F$25,4,FALSE),"")</f>
        <v>#DIV/0!</v>
      </c>
      <c r="Z265" s="5" t="str">
        <f t="shared" ref="Z265:Z328" si="26">IF(ISNUMBER(S265),S265-W265,"")</f>
        <v/>
      </c>
      <c r="AA265" s="5" t="str">
        <f t="shared" ref="AA265:AA328" si="27">IF(ISNUMBER(T265),T265-X265,"")</f>
        <v/>
      </c>
      <c r="AB265" s="5" t="str">
        <f t="shared" ref="AB265:AB328" si="28">IF(ISNUMBER(U265),U265-Y265,"")</f>
        <v/>
      </c>
    </row>
    <row r="266" spans="1:28" x14ac:dyDescent="0.35">
      <c r="A266" s="20"/>
      <c r="B266" s="19"/>
      <c r="C266" s="19"/>
      <c r="D266" s="19"/>
      <c r="E266" s="18"/>
      <c r="F266" s="19"/>
      <c r="G266" s="19"/>
      <c r="H266" s="18"/>
      <c r="I266" s="19"/>
      <c r="J266" s="19"/>
      <c r="K266" s="19"/>
      <c r="L266" s="34" t="str">
        <f>IF(E266&lt;&gt;0,VLOOKUP(E266,'Prior Attainment'!$A$3:$B$23,2,FALSE),"")</f>
        <v/>
      </c>
      <c r="M266" s="34" t="str">
        <f>IF(F266&lt;&gt;0,VLOOKUP(F266,'Prior Attainment'!$A$3:$B$23,2,FALSE),"")</f>
        <v/>
      </c>
      <c r="N266" s="34" t="str">
        <f>IF(G266&lt;&gt;0,VLOOKUP(G266,'Prior Attainment'!$A$3:$B$23,2,FALSE),"")</f>
        <v/>
      </c>
      <c r="O266" s="35" t="e">
        <f t="shared" si="24"/>
        <v>#DIV/0!</v>
      </c>
      <c r="P266" s="35" t="e">
        <f t="shared" si="25"/>
        <v>#DIV/0!</v>
      </c>
      <c r="Q266" s="36" t="e">
        <f>IF(P266&lt;&gt;"",VLOOKUP(P266,Expectations!$A$2:$B$25,2,TRUE),"")</f>
        <v>#DIV/0!</v>
      </c>
      <c r="R266" s="37" t="e">
        <f>IF(P266&lt;&gt;"",VLOOKUP(P266,Expectations!$A$2:$C$25,3,TRUE),"")</f>
        <v>#DIV/0!</v>
      </c>
      <c r="S266" s="17" t="str">
        <f>IF(H266&gt;0,VLOOKUP(H266,Reading!$A$3:$B$61,2,FALSE),"")</f>
        <v/>
      </c>
      <c r="T266" s="38" t="str">
        <f>IF(J266&gt;0,VLOOKUP(J266,'TA scores'!$A$2:$B$16,2,FALSE),"")</f>
        <v/>
      </c>
      <c r="U266" s="16" t="str">
        <f>IF(I266&gt;0,VLOOKUP(I266,Maths!$A$3:$B$121,2,FALSE),"")</f>
        <v/>
      </c>
      <c r="V266" s="16" t="str">
        <f>IF(K266&gt;0,VLOOKUP(K266,GPS!$A$3:$B$121,2,FALSE),"")</f>
        <v/>
      </c>
      <c r="W266" s="39" t="e">
        <f>IF(R266&lt;&gt;"",VLOOKUP(R266,Expectations!$C$2:$F$25,2,FALSE),"")</f>
        <v>#DIV/0!</v>
      </c>
      <c r="X266" s="39" t="e">
        <f>IF(R266&lt;&gt;"",VLOOKUP(R266,Expectations!$C$2:$F$25,3,FALSE),"")</f>
        <v>#DIV/0!</v>
      </c>
      <c r="Y266" s="39" t="e">
        <f>IF(R266&lt;&gt;"",VLOOKUP(R266,Expectations!$C$2:$F$25,4,FALSE),"")</f>
        <v>#DIV/0!</v>
      </c>
      <c r="Z266" s="5" t="str">
        <f t="shared" si="26"/>
        <v/>
      </c>
      <c r="AA266" s="5" t="str">
        <f t="shared" si="27"/>
        <v/>
      </c>
      <c r="AB266" s="5" t="str">
        <f t="shared" si="28"/>
        <v/>
      </c>
    </row>
    <row r="267" spans="1:28" x14ac:dyDescent="0.35">
      <c r="A267" s="20"/>
      <c r="B267" s="19"/>
      <c r="C267" s="19"/>
      <c r="D267" s="19"/>
      <c r="E267" s="18"/>
      <c r="F267" s="19"/>
      <c r="G267" s="19"/>
      <c r="H267" s="18"/>
      <c r="I267" s="19"/>
      <c r="J267" s="19"/>
      <c r="K267" s="19"/>
      <c r="L267" s="34" t="str">
        <f>IF(E267&lt;&gt;0,VLOOKUP(E267,'Prior Attainment'!$A$3:$B$23,2,FALSE),"")</f>
        <v/>
      </c>
      <c r="M267" s="34" t="str">
        <f>IF(F267&lt;&gt;0,VLOOKUP(F267,'Prior Attainment'!$A$3:$B$23,2,FALSE),"")</f>
        <v/>
      </c>
      <c r="N267" s="34" t="str">
        <f>IF(G267&lt;&gt;0,VLOOKUP(G267,'Prior Attainment'!$A$3:$B$23,2,FALSE),"")</f>
        <v/>
      </c>
      <c r="O267" s="35" t="e">
        <f t="shared" si="24"/>
        <v>#DIV/0!</v>
      </c>
      <c r="P267" s="35" t="e">
        <f t="shared" si="25"/>
        <v>#DIV/0!</v>
      </c>
      <c r="Q267" s="36" t="e">
        <f>IF(P267&lt;&gt;"",VLOOKUP(P267,Expectations!$A$2:$B$25,2,TRUE),"")</f>
        <v>#DIV/0!</v>
      </c>
      <c r="R267" s="37" t="e">
        <f>IF(P267&lt;&gt;"",VLOOKUP(P267,Expectations!$A$2:$C$25,3,TRUE),"")</f>
        <v>#DIV/0!</v>
      </c>
      <c r="S267" s="17" t="str">
        <f>IF(H267&gt;0,VLOOKUP(H267,Reading!$A$3:$B$61,2,FALSE),"")</f>
        <v/>
      </c>
      <c r="T267" s="38" t="str">
        <f>IF(J267&gt;0,VLOOKUP(J267,'TA scores'!$A$2:$B$16,2,FALSE),"")</f>
        <v/>
      </c>
      <c r="U267" s="16" t="str">
        <f>IF(I267&gt;0,VLOOKUP(I267,Maths!$A$3:$B$121,2,FALSE),"")</f>
        <v/>
      </c>
      <c r="V267" s="16" t="str">
        <f>IF(K267&gt;0,VLOOKUP(K267,GPS!$A$3:$B$121,2,FALSE),"")</f>
        <v/>
      </c>
      <c r="W267" s="39" t="e">
        <f>IF(R267&lt;&gt;"",VLOOKUP(R267,Expectations!$C$2:$F$25,2,FALSE),"")</f>
        <v>#DIV/0!</v>
      </c>
      <c r="X267" s="39" t="e">
        <f>IF(R267&lt;&gt;"",VLOOKUP(R267,Expectations!$C$2:$F$25,3,FALSE),"")</f>
        <v>#DIV/0!</v>
      </c>
      <c r="Y267" s="39" t="e">
        <f>IF(R267&lt;&gt;"",VLOOKUP(R267,Expectations!$C$2:$F$25,4,FALSE),"")</f>
        <v>#DIV/0!</v>
      </c>
      <c r="Z267" s="5" t="str">
        <f t="shared" si="26"/>
        <v/>
      </c>
      <c r="AA267" s="5" t="str">
        <f t="shared" si="27"/>
        <v/>
      </c>
      <c r="AB267" s="5" t="str">
        <f t="shared" si="28"/>
        <v/>
      </c>
    </row>
    <row r="268" spans="1:28" x14ac:dyDescent="0.35">
      <c r="A268" s="20"/>
      <c r="B268" s="19"/>
      <c r="C268" s="19"/>
      <c r="D268" s="19"/>
      <c r="E268" s="18"/>
      <c r="F268" s="19"/>
      <c r="G268" s="19"/>
      <c r="H268" s="18"/>
      <c r="I268" s="19"/>
      <c r="J268" s="19"/>
      <c r="K268" s="19"/>
      <c r="L268" s="34" t="str">
        <f>IF(E268&lt;&gt;0,VLOOKUP(E268,'Prior Attainment'!$A$3:$B$23,2,FALSE),"")</f>
        <v/>
      </c>
      <c r="M268" s="34" t="str">
        <f>IF(F268&lt;&gt;0,VLOOKUP(F268,'Prior Attainment'!$A$3:$B$23,2,FALSE),"")</f>
        <v/>
      </c>
      <c r="N268" s="34" t="str">
        <f>IF(G268&lt;&gt;0,VLOOKUP(G268,'Prior Attainment'!$A$3:$B$23,2,FALSE),"")</f>
        <v/>
      </c>
      <c r="O268" s="35" t="e">
        <f t="shared" si="24"/>
        <v>#DIV/0!</v>
      </c>
      <c r="P268" s="35" t="e">
        <f t="shared" si="25"/>
        <v>#DIV/0!</v>
      </c>
      <c r="Q268" s="36" t="e">
        <f>IF(P268&lt;&gt;"",VLOOKUP(P268,Expectations!$A$2:$B$25,2,TRUE),"")</f>
        <v>#DIV/0!</v>
      </c>
      <c r="R268" s="37" t="e">
        <f>IF(P268&lt;&gt;"",VLOOKUP(P268,Expectations!$A$2:$C$25,3,TRUE),"")</f>
        <v>#DIV/0!</v>
      </c>
      <c r="S268" s="17" t="str">
        <f>IF(H268&gt;0,VLOOKUP(H268,Reading!$A$3:$B$61,2,FALSE),"")</f>
        <v/>
      </c>
      <c r="T268" s="38" t="str">
        <f>IF(J268&gt;0,VLOOKUP(J268,'TA scores'!$A$2:$B$16,2,FALSE),"")</f>
        <v/>
      </c>
      <c r="U268" s="16" t="str">
        <f>IF(I268&gt;0,VLOOKUP(I268,Maths!$A$3:$B$121,2,FALSE),"")</f>
        <v/>
      </c>
      <c r="V268" s="16" t="str">
        <f>IF(K268&gt;0,VLOOKUP(K268,GPS!$A$3:$B$121,2,FALSE),"")</f>
        <v/>
      </c>
      <c r="W268" s="39" t="e">
        <f>IF(R268&lt;&gt;"",VLOOKUP(R268,Expectations!$C$2:$F$25,2,FALSE),"")</f>
        <v>#DIV/0!</v>
      </c>
      <c r="X268" s="39" t="e">
        <f>IF(R268&lt;&gt;"",VLOOKUP(R268,Expectations!$C$2:$F$25,3,FALSE),"")</f>
        <v>#DIV/0!</v>
      </c>
      <c r="Y268" s="39" t="e">
        <f>IF(R268&lt;&gt;"",VLOOKUP(R268,Expectations!$C$2:$F$25,4,FALSE),"")</f>
        <v>#DIV/0!</v>
      </c>
      <c r="Z268" s="5" t="str">
        <f t="shared" si="26"/>
        <v/>
      </c>
      <c r="AA268" s="5" t="str">
        <f t="shared" si="27"/>
        <v/>
      </c>
      <c r="AB268" s="5" t="str">
        <f t="shared" si="28"/>
        <v/>
      </c>
    </row>
    <row r="269" spans="1:28" x14ac:dyDescent="0.35">
      <c r="A269" s="20"/>
      <c r="B269" s="19"/>
      <c r="C269" s="19"/>
      <c r="D269" s="19"/>
      <c r="E269" s="18"/>
      <c r="F269" s="19"/>
      <c r="G269" s="19"/>
      <c r="H269" s="18"/>
      <c r="I269" s="19"/>
      <c r="J269" s="19"/>
      <c r="K269" s="19"/>
      <c r="L269" s="34" t="str">
        <f>IF(E269&lt;&gt;0,VLOOKUP(E269,'Prior Attainment'!$A$3:$B$23,2,FALSE),"")</f>
        <v/>
      </c>
      <c r="M269" s="34" t="str">
        <f>IF(F269&lt;&gt;0,VLOOKUP(F269,'Prior Attainment'!$A$3:$B$23,2,FALSE),"")</f>
        <v/>
      </c>
      <c r="N269" s="34" t="str">
        <f>IF(G269&lt;&gt;0,VLOOKUP(G269,'Prior Attainment'!$A$3:$B$23,2,FALSE),"")</f>
        <v/>
      </c>
      <c r="O269" s="35" t="e">
        <f t="shared" si="24"/>
        <v>#DIV/0!</v>
      </c>
      <c r="P269" s="35" t="e">
        <f t="shared" si="25"/>
        <v>#DIV/0!</v>
      </c>
      <c r="Q269" s="36" t="e">
        <f>IF(P269&lt;&gt;"",VLOOKUP(P269,Expectations!$A$2:$B$25,2,TRUE),"")</f>
        <v>#DIV/0!</v>
      </c>
      <c r="R269" s="37" t="e">
        <f>IF(P269&lt;&gt;"",VLOOKUP(P269,Expectations!$A$2:$C$25,3,TRUE),"")</f>
        <v>#DIV/0!</v>
      </c>
      <c r="S269" s="17" t="str">
        <f>IF(H269&gt;0,VLOOKUP(H269,Reading!$A$3:$B$61,2,FALSE),"")</f>
        <v/>
      </c>
      <c r="T269" s="38" t="str">
        <f>IF(J269&gt;0,VLOOKUP(J269,'TA scores'!$A$2:$B$16,2,FALSE),"")</f>
        <v/>
      </c>
      <c r="U269" s="16" t="str">
        <f>IF(I269&gt;0,VLOOKUP(I269,Maths!$A$3:$B$121,2,FALSE),"")</f>
        <v/>
      </c>
      <c r="V269" s="16" t="str">
        <f>IF(K269&gt;0,VLOOKUP(K269,GPS!$A$3:$B$121,2,FALSE),"")</f>
        <v/>
      </c>
      <c r="W269" s="39" t="e">
        <f>IF(R269&lt;&gt;"",VLOOKUP(R269,Expectations!$C$2:$F$25,2,FALSE),"")</f>
        <v>#DIV/0!</v>
      </c>
      <c r="X269" s="39" t="e">
        <f>IF(R269&lt;&gt;"",VLOOKUP(R269,Expectations!$C$2:$F$25,3,FALSE),"")</f>
        <v>#DIV/0!</v>
      </c>
      <c r="Y269" s="39" t="e">
        <f>IF(R269&lt;&gt;"",VLOOKUP(R269,Expectations!$C$2:$F$25,4,FALSE),"")</f>
        <v>#DIV/0!</v>
      </c>
      <c r="Z269" s="5" t="str">
        <f t="shared" si="26"/>
        <v/>
      </c>
      <c r="AA269" s="5" t="str">
        <f t="shared" si="27"/>
        <v/>
      </c>
      <c r="AB269" s="5" t="str">
        <f t="shared" si="28"/>
        <v/>
      </c>
    </row>
    <row r="270" spans="1:28" x14ac:dyDescent="0.35">
      <c r="A270" s="20"/>
      <c r="B270" s="19"/>
      <c r="C270" s="19"/>
      <c r="D270" s="19"/>
      <c r="E270" s="18"/>
      <c r="F270" s="19"/>
      <c r="G270" s="19"/>
      <c r="H270" s="18"/>
      <c r="I270" s="19"/>
      <c r="J270" s="19"/>
      <c r="K270" s="19"/>
      <c r="L270" s="34" t="str">
        <f>IF(E270&lt;&gt;0,VLOOKUP(E270,'Prior Attainment'!$A$3:$B$23,2,FALSE),"")</f>
        <v/>
      </c>
      <c r="M270" s="34" t="str">
        <f>IF(F270&lt;&gt;0,VLOOKUP(F270,'Prior Attainment'!$A$3:$B$23,2,FALSE),"")</f>
        <v/>
      </c>
      <c r="N270" s="34" t="str">
        <f>IF(G270&lt;&gt;0,VLOOKUP(G270,'Prior Attainment'!$A$3:$B$23,2,FALSE),"")</f>
        <v/>
      </c>
      <c r="O270" s="35" t="e">
        <f t="shared" si="24"/>
        <v>#DIV/0!</v>
      </c>
      <c r="P270" s="35" t="e">
        <f t="shared" si="25"/>
        <v>#DIV/0!</v>
      </c>
      <c r="Q270" s="36" t="e">
        <f>IF(P270&lt;&gt;"",VLOOKUP(P270,Expectations!$A$2:$B$25,2,TRUE),"")</f>
        <v>#DIV/0!</v>
      </c>
      <c r="R270" s="37" t="e">
        <f>IF(P270&lt;&gt;"",VLOOKUP(P270,Expectations!$A$2:$C$25,3,TRUE),"")</f>
        <v>#DIV/0!</v>
      </c>
      <c r="S270" s="17" t="str">
        <f>IF(H270&gt;0,VLOOKUP(H270,Reading!$A$3:$B$61,2,FALSE),"")</f>
        <v/>
      </c>
      <c r="T270" s="38" t="str">
        <f>IF(J270&gt;0,VLOOKUP(J270,'TA scores'!$A$2:$B$16,2,FALSE),"")</f>
        <v/>
      </c>
      <c r="U270" s="16" t="str">
        <f>IF(I270&gt;0,VLOOKUP(I270,Maths!$A$3:$B$121,2,FALSE),"")</f>
        <v/>
      </c>
      <c r="V270" s="16" t="str">
        <f>IF(K270&gt;0,VLOOKUP(K270,GPS!$A$3:$B$121,2,FALSE),"")</f>
        <v/>
      </c>
      <c r="W270" s="39" t="e">
        <f>IF(R270&lt;&gt;"",VLOOKUP(R270,Expectations!$C$2:$F$25,2,FALSE),"")</f>
        <v>#DIV/0!</v>
      </c>
      <c r="X270" s="39" t="e">
        <f>IF(R270&lt;&gt;"",VLOOKUP(R270,Expectations!$C$2:$F$25,3,FALSE),"")</f>
        <v>#DIV/0!</v>
      </c>
      <c r="Y270" s="39" t="e">
        <f>IF(R270&lt;&gt;"",VLOOKUP(R270,Expectations!$C$2:$F$25,4,FALSE),"")</f>
        <v>#DIV/0!</v>
      </c>
      <c r="Z270" s="5" t="str">
        <f t="shared" si="26"/>
        <v/>
      </c>
      <c r="AA270" s="5" t="str">
        <f t="shared" si="27"/>
        <v/>
      </c>
      <c r="AB270" s="5" t="str">
        <f t="shared" si="28"/>
        <v/>
      </c>
    </row>
    <row r="271" spans="1:28" x14ac:dyDescent="0.35">
      <c r="A271" s="20"/>
      <c r="B271" s="19"/>
      <c r="C271" s="19"/>
      <c r="D271" s="19"/>
      <c r="E271" s="18"/>
      <c r="F271" s="19"/>
      <c r="G271" s="19"/>
      <c r="H271" s="18"/>
      <c r="I271" s="19"/>
      <c r="J271" s="19"/>
      <c r="K271" s="19"/>
      <c r="L271" s="34" t="str">
        <f>IF(E271&lt;&gt;0,VLOOKUP(E271,'Prior Attainment'!$A$3:$B$23,2,FALSE),"")</f>
        <v/>
      </c>
      <c r="M271" s="34" t="str">
        <f>IF(F271&lt;&gt;0,VLOOKUP(F271,'Prior Attainment'!$A$3:$B$23,2,FALSE),"")</f>
        <v/>
      </c>
      <c r="N271" s="34" t="str">
        <f>IF(G271&lt;&gt;0,VLOOKUP(G271,'Prior Attainment'!$A$3:$B$23,2,FALSE),"")</f>
        <v/>
      </c>
      <c r="O271" s="35" t="e">
        <f t="shared" si="24"/>
        <v>#DIV/0!</v>
      </c>
      <c r="P271" s="35" t="e">
        <f t="shared" si="25"/>
        <v>#DIV/0!</v>
      </c>
      <c r="Q271" s="36" t="e">
        <f>IF(P271&lt;&gt;"",VLOOKUP(P271,Expectations!$A$2:$B$25,2,TRUE),"")</f>
        <v>#DIV/0!</v>
      </c>
      <c r="R271" s="37" t="e">
        <f>IF(P271&lt;&gt;"",VLOOKUP(P271,Expectations!$A$2:$C$25,3,TRUE),"")</f>
        <v>#DIV/0!</v>
      </c>
      <c r="S271" s="17" t="str">
        <f>IF(H271&gt;0,VLOOKUP(H271,Reading!$A$3:$B$61,2,FALSE),"")</f>
        <v/>
      </c>
      <c r="T271" s="38" t="str">
        <f>IF(J271&gt;0,VLOOKUP(J271,'TA scores'!$A$2:$B$16,2,FALSE),"")</f>
        <v/>
      </c>
      <c r="U271" s="16" t="str">
        <f>IF(I271&gt;0,VLOOKUP(I271,Maths!$A$3:$B$121,2,FALSE),"")</f>
        <v/>
      </c>
      <c r="V271" s="16" t="str">
        <f>IF(K271&gt;0,VLOOKUP(K271,GPS!$A$3:$B$121,2,FALSE),"")</f>
        <v/>
      </c>
      <c r="W271" s="39" t="e">
        <f>IF(R271&lt;&gt;"",VLOOKUP(R271,Expectations!$C$2:$F$25,2,FALSE),"")</f>
        <v>#DIV/0!</v>
      </c>
      <c r="X271" s="39" t="e">
        <f>IF(R271&lt;&gt;"",VLOOKUP(R271,Expectations!$C$2:$F$25,3,FALSE),"")</f>
        <v>#DIV/0!</v>
      </c>
      <c r="Y271" s="39" t="e">
        <f>IF(R271&lt;&gt;"",VLOOKUP(R271,Expectations!$C$2:$F$25,4,FALSE),"")</f>
        <v>#DIV/0!</v>
      </c>
      <c r="Z271" s="5" t="str">
        <f t="shared" si="26"/>
        <v/>
      </c>
      <c r="AA271" s="5" t="str">
        <f t="shared" si="27"/>
        <v/>
      </c>
      <c r="AB271" s="5" t="str">
        <f t="shared" si="28"/>
        <v/>
      </c>
    </row>
    <row r="272" spans="1:28" x14ac:dyDescent="0.35">
      <c r="A272" s="20"/>
      <c r="B272" s="19"/>
      <c r="C272" s="19"/>
      <c r="D272" s="19"/>
      <c r="E272" s="18"/>
      <c r="F272" s="19"/>
      <c r="G272" s="19"/>
      <c r="H272" s="18"/>
      <c r="I272" s="19"/>
      <c r="J272" s="19"/>
      <c r="K272" s="19"/>
      <c r="L272" s="34" t="str">
        <f>IF(E272&lt;&gt;0,VLOOKUP(E272,'Prior Attainment'!$A$3:$B$23,2,FALSE),"")</f>
        <v/>
      </c>
      <c r="M272" s="34" t="str">
        <f>IF(F272&lt;&gt;0,VLOOKUP(F272,'Prior Attainment'!$A$3:$B$23,2,FALSE),"")</f>
        <v/>
      </c>
      <c r="N272" s="34" t="str">
        <f>IF(G272&lt;&gt;0,VLOOKUP(G272,'Prior Attainment'!$A$3:$B$23,2,FALSE),"")</f>
        <v/>
      </c>
      <c r="O272" s="35" t="e">
        <f t="shared" si="24"/>
        <v>#DIV/0!</v>
      </c>
      <c r="P272" s="35" t="e">
        <f t="shared" si="25"/>
        <v>#DIV/0!</v>
      </c>
      <c r="Q272" s="36" t="e">
        <f>IF(P272&lt;&gt;"",VLOOKUP(P272,Expectations!$A$2:$B$25,2,TRUE),"")</f>
        <v>#DIV/0!</v>
      </c>
      <c r="R272" s="37" t="e">
        <f>IF(P272&lt;&gt;"",VLOOKUP(P272,Expectations!$A$2:$C$25,3,TRUE),"")</f>
        <v>#DIV/0!</v>
      </c>
      <c r="S272" s="17" t="str">
        <f>IF(H272&gt;0,VLOOKUP(H272,Reading!$A$3:$B$61,2,FALSE),"")</f>
        <v/>
      </c>
      <c r="T272" s="38" t="str">
        <f>IF(J272&gt;0,VLOOKUP(J272,'TA scores'!$A$2:$B$16,2,FALSE),"")</f>
        <v/>
      </c>
      <c r="U272" s="16" t="str">
        <f>IF(I272&gt;0,VLOOKUP(I272,Maths!$A$3:$B$121,2,FALSE),"")</f>
        <v/>
      </c>
      <c r="V272" s="16" t="str">
        <f>IF(K272&gt;0,VLOOKUP(K272,GPS!$A$3:$B$121,2,FALSE),"")</f>
        <v/>
      </c>
      <c r="W272" s="39" t="e">
        <f>IF(R272&lt;&gt;"",VLOOKUP(R272,Expectations!$C$2:$F$25,2,FALSE),"")</f>
        <v>#DIV/0!</v>
      </c>
      <c r="X272" s="39" t="e">
        <f>IF(R272&lt;&gt;"",VLOOKUP(R272,Expectations!$C$2:$F$25,3,FALSE),"")</f>
        <v>#DIV/0!</v>
      </c>
      <c r="Y272" s="39" t="e">
        <f>IF(R272&lt;&gt;"",VLOOKUP(R272,Expectations!$C$2:$F$25,4,FALSE),"")</f>
        <v>#DIV/0!</v>
      </c>
      <c r="Z272" s="5" t="str">
        <f t="shared" si="26"/>
        <v/>
      </c>
      <c r="AA272" s="5" t="str">
        <f t="shared" si="27"/>
        <v/>
      </c>
      <c r="AB272" s="5" t="str">
        <f t="shared" si="28"/>
        <v/>
      </c>
    </row>
    <row r="273" spans="1:28" x14ac:dyDescent="0.35">
      <c r="A273" s="20"/>
      <c r="B273" s="19"/>
      <c r="C273" s="19"/>
      <c r="D273" s="19"/>
      <c r="E273" s="18"/>
      <c r="F273" s="19"/>
      <c r="G273" s="19"/>
      <c r="H273" s="18"/>
      <c r="I273" s="19"/>
      <c r="J273" s="19"/>
      <c r="K273" s="19"/>
      <c r="L273" s="34" t="str">
        <f>IF(E273&lt;&gt;0,VLOOKUP(E273,'Prior Attainment'!$A$3:$B$23,2,FALSE),"")</f>
        <v/>
      </c>
      <c r="M273" s="34" t="str">
        <f>IF(F273&lt;&gt;0,VLOOKUP(F273,'Prior Attainment'!$A$3:$B$23,2,FALSE),"")</f>
        <v/>
      </c>
      <c r="N273" s="34" t="str">
        <f>IF(G273&lt;&gt;0,VLOOKUP(G273,'Prior Attainment'!$A$3:$B$23,2,FALSE),"")</f>
        <v/>
      </c>
      <c r="O273" s="35" t="e">
        <f t="shared" si="24"/>
        <v>#DIV/0!</v>
      </c>
      <c r="P273" s="35" t="e">
        <f t="shared" si="25"/>
        <v>#DIV/0!</v>
      </c>
      <c r="Q273" s="36" t="e">
        <f>IF(P273&lt;&gt;"",VLOOKUP(P273,Expectations!$A$2:$B$25,2,TRUE),"")</f>
        <v>#DIV/0!</v>
      </c>
      <c r="R273" s="37" t="e">
        <f>IF(P273&lt;&gt;"",VLOOKUP(P273,Expectations!$A$2:$C$25,3,TRUE),"")</f>
        <v>#DIV/0!</v>
      </c>
      <c r="S273" s="17" t="str">
        <f>IF(H273&gt;0,VLOOKUP(H273,Reading!$A$3:$B$61,2,FALSE),"")</f>
        <v/>
      </c>
      <c r="T273" s="38" t="str">
        <f>IF(J273&gt;0,VLOOKUP(J273,'TA scores'!$A$2:$B$16,2,FALSE),"")</f>
        <v/>
      </c>
      <c r="U273" s="16" t="str">
        <f>IF(I273&gt;0,VLOOKUP(I273,Maths!$A$3:$B$121,2,FALSE),"")</f>
        <v/>
      </c>
      <c r="V273" s="16" t="str">
        <f>IF(K273&gt;0,VLOOKUP(K273,GPS!$A$3:$B$121,2,FALSE),"")</f>
        <v/>
      </c>
      <c r="W273" s="39" t="e">
        <f>IF(R273&lt;&gt;"",VLOOKUP(R273,Expectations!$C$2:$F$25,2,FALSE),"")</f>
        <v>#DIV/0!</v>
      </c>
      <c r="X273" s="39" t="e">
        <f>IF(R273&lt;&gt;"",VLOOKUP(R273,Expectations!$C$2:$F$25,3,FALSE),"")</f>
        <v>#DIV/0!</v>
      </c>
      <c r="Y273" s="39" t="e">
        <f>IF(R273&lt;&gt;"",VLOOKUP(R273,Expectations!$C$2:$F$25,4,FALSE),"")</f>
        <v>#DIV/0!</v>
      </c>
      <c r="Z273" s="5" t="str">
        <f t="shared" si="26"/>
        <v/>
      </c>
      <c r="AA273" s="5" t="str">
        <f t="shared" si="27"/>
        <v/>
      </c>
      <c r="AB273" s="5" t="str">
        <f t="shared" si="28"/>
        <v/>
      </c>
    </row>
    <row r="274" spans="1:28" x14ac:dyDescent="0.35">
      <c r="A274" s="20"/>
      <c r="B274" s="19"/>
      <c r="C274" s="19"/>
      <c r="D274" s="19"/>
      <c r="E274" s="18"/>
      <c r="F274" s="19"/>
      <c r="G274" s="19"/>
      <c r="H274" s="18"/>
      <c r="I274" s="19"/>
      <c r="J274" s="19"/>
      <c r="K274" s="19"/>
      <c r="L274" s="34" t="str">
        <f>IF(E274&lt;&gt;0,VLOOKUP(E274,'Prior Attainment'!$A$3:$B$23,2,FALSE),"")</f>
        <v/>
      </c>
      <c r="M274" s="34" t="str">
        <f>IF(F274&lt;&gt;0,VLOOKUP(F274,'Prior Attainment'!$A$3:$B$23,2,FALSE),"")</f>
        <v/>
      </c>
      <c r="N274" s="34" t="str">
        <f>IF(G274&lt;&gt;0,VLOOKUP(G274,'Prior Attainment'!$A$3:$B$23,2,FALSE),"")</f>
        <v/>
      </c>
      <c r="O274" s="35" t="e">
        <f t="shared" si="24"/>
        <v>#DIV/0!</v>
      </c>
      <c r="P274" s="35" t="e">
        <f t="shared" si="25"/>
        <v>#DIV/0!</v>
      </c>
      <c r="Q274" s="36" t="e">
        <f>IF(P274&lt;&gt;"",VLOOKUP(P274,Expectations!$A$2:$B$25,2,TRUE),"")</f>
        <v>#DIV/0!</v>
      </c>
      <c r="R274" s="37" t="e">
        <f>IF(P274&lt;&gt;"",VLOOKUP(P274,Expectations!$A$2:$C$25,3,TRUE),"")</f>
        <v>#DIV/0!</v>
      </c>
      <c r="S274" s="17" t="str">
        <f>IF(H274&gt;0,VLOOKUP(H274,Reading!$A$3:$B$61,2,FALSE),"")</f>
        <v/>
      </c>
      <c r="T274" s="38" t="str">
        <f>IF(J274&gt;0,VLOOKUP(J274,'TA scores'!$A$2:$B$16,2,FALSE),"")</f>
        <v/>
      </c>
      <c r="U274" s="16" t="str">
        <f>IF(I274&gt;0,VLOOKUP(I274,Maths!$A$3:$B$121,2,FALSE),"")</f>
        <v/>
      </c>
      <c r="V274" s="16" t="str">
        <f>IF(K274&gt;0,VLOOKUP(K274,GPS!$A$3:$B$121,2,FALSE),"")</f>
        <v/>
      </c>
      <c r="W274" s="39" t="e">
        <f>IF(R274&lt;&gt;"",VLOOKUP(R274,Expectations!$C$2:$F$25,2,FALSE),"")</f>
        <v>#DIV/0!</v>
      </c>
      <c r="X274" s="39" t="e">
        <f>IF(R274&lt;&gt;"",VLOOKUP(R274,Expectations!$C$2:$F$25,3,FALSE),"")</f>
        <v>#DIV/0!</v>
      </c>
      <c r="Y274" s="39" t="e">
        <f>IF(R274&lt;&gt;"",VLOOKUP(R274,Expectations!$C$2:$F$25,4,FALSE),"")</f>
        <v>#DIV/0!</v>
      </c>
      <c r="Z274" s="5" t="str">
        <f t="shared" si="26"/>
        <v/>
      </c>
      <c r="AA274" s="5" t="str">
        <f t="shared" si="27"/>
        <v/>
      </c>
      <c r="AB274" s="5" t="str">
        <f t="shared" si="28"/>
        <v/>
      </c>
    </row>
    <row r="275" spans="1:28" x14ac:dyDescent="0.35">
      <c r="A275" s="20"/>
      <c r="B275" s="19"/>
      <c r="C275" s="19"/>
      <c r="D275" s="19"/>
      <c r="E275" s="18"/>
      <c r="F275" s="19"/>
      <c r="G275" s="19"/>
      <c r="H275" s="18"/>
      <c r="I275" s="19"/>
      <c r="J275" s="19"/>
      <c r="K275" s="19"/>
      <c r="L275" s="34" t="str">
        <f>IF(E275&lt;&gt;0,VLOOKUP(E275,'Prior Attainment'!$A$3:$B$23,2,FALSE),"")</f>
        <v/>
      </c>
      <c r="M275" s="34" t="str">
        <f>IF(F275&lt;&gt;0,VLOOKUP(F275,'Prior Attainment'!$A$3:$B$23,2,FALSE),"")</f>
        <v/>
      </c>
      <c r="N275" s="34" t="str">
        <f>IF(G275&lt;&gt;0,VLOOKUP(G275,'Prior Attainment'!$A$3:$B$23,2,FALSE),"")</f>
        <v/>
      </c>
      <c r="O275" s="35" t="e">
        <f t="shared" si="24"/>
        <v>#DIV/0!</v>
      </c>
      <c r="P275" s="35" t="e">
        <f t="shared" si="25"/>
        <v>#DIV/0!</v>
      </c>
      <c r="Q275" s="36" t="e">
        <f>IF(P275&lt;&gt;"",VLOOKUP(P275,Expectations!$A$2:$B$25,2,TRUE),"")</f>
        <v>#DIV/0!</v>
      </c>
      <c r="R275" s="37" t="e">
        <f>IF(P275&lt;&gt;"",VLOOKUP(P275,Expectations!$A$2:$C$25,3,TRUE),"")</f>
        <v>#DIV/0!</v>
      </c>
      <c r="S275" s="17" t="str">
        <f>IF(H275&gt;0,VLOOKUP(H275,Reading!$A$3:$B$61,2,FALSE),"")</f>
        <v/>
      </c>
      <c r="T275" s="38" t="str">
        <f>IF(J275&gt;0,VLOOKUP(J275,'TA scores'!$A$2:$B$16,2,FALSE),"")</f>
        <v/>
      </c>
      <c r="U275" s="16" t="str">
        <f>IF(I275&gt;0,VLOOKUP(I275,Maths!$A$3:$B$121,2,FALSE),"")</f>
        <v/>
      </c>
      <c r="V275" s="16" t="str">
        <f>IF(K275&gt;0,VLOOKUP(K275,GPS!$A$3:$B$121,2,FALSE),"")</f>
        <v/>
      </c>
      <c r="W275" s="39" t="e">
        <f>IF(R275&lt;&gt;"",VLOOKUP(R275,Expectations!$C$2:$F$25,2,FALSE),"")</f>
        <v>#DIV/0!</v>
      </c>
      <c r="X275" s="39" t="e">
        <f>IF(R275&lt;&gt;"",VLOOKUP(R275,Expectations!$C$2:$F$25,3,FALSE),"")</f>
        <v>#DIV/0!</v>
      </c>
      <c r="Y275" s="39" t="e">
        <f>IF(R275&lt;&gt;"",VLOOKUP(R275,Expectations!$C$2:$F$25,4,FALSE),"")</f>
        <v>#DIV/0!</v>
      </c>
      <c r="Z275" s="5" t="str">
        <f t="shared" si="26"/>
        <v/>
      </c>
      <c r="AA275" s="5" t="str">
        <f t="shared" si="27"/>
        <v/>
      </c>
      <c r="AB275" s="5" t="str">
        <f t="shared" si="28"/>
        <v/>
      </c>
    </row>
    <row r="276" spans="1:28" x14ac:dyDescent="0.35">
      <c r="A276" s="20"/>
      <c r="B276" s="19"/>
      <c r="C276" s="19"/>
      <c r="D276" s="19"/>
      <c r="E276" s="18"/>
      <c r="F276" s="19"/>
      <c r="G276" s="19"/>
      <c r="H276" s="18"/>
      <c r="I276" s="19"/>
      <c r="J276" s="19"/>
      <c r="K276" s="19"/>
      <c r="L276" s="34" t="str">
        <f>IF(E276&lt;&gt;0,VLOOKUP(E276,'Prior Attainment'!$A$3:$B$23,2,FALSE),"")</f>
        <v/>
      </c>
      <c r="M276" s="34" t="str">
        <f>IF(F276&lt;&gt;0,VLOOKUP(F276,'Prior Attainment'!$A$3:$B$23,2,FALSE),"")</f>
        <v/>
      </c>
      <c r="N276" s="34" t="str">
        <f>IF(G276&lt;&gt;0,VLOOKUP(G276,'Prior Attainment'!$A$3:$B$23,2,FALSE),"")</f>
        <v/>
      </c>
      <c r="O276" s="35" t="e">
        <f t="shared" si="24"/>
        <v>#DIV/0!</v>
      </c>
      <c r="P276" s="35" t="e">
        <f t="shared" si="25"/>
        <v>#DIV/0!</v>
      </c>
      <c r="Q276" s="36" t="e">
        <f>IF(P276&lt;&gt;"",VLOOKUP(P276,Expectations!$A$2:$B$25,2,TRUE),"")</f>
        <v>#DIV/0!</v>
      </c>
      <c r="R276" s="37" t="e">
        <f>IF(P276&lt;&gt;"",VLOOKUP(P276,Expectations!$A$2:$C$25,3,TRUE),"")</f>
        <v>#DIV/0!</v>
      </c>
      <c r="S276" s="17" t="str">
        <f>IF(H276&gt;0,VLOOKUP(H276,Reading!$A$3:$B$61,2,FALSE),"")</f>
        <v/>
      </c>
      <c r="T276" s="38" t="str">
        <f>IF(J276&gt;0,VLOOKUP(J276,'TA scores'!$A$2:$B$16,2,FALSE),"")</f>
        <v/>
      </c>
      <c r="U276" s="16" t="str">
        <f>IF(I276&gt;0,VLOOKUP(I276,Maths!$A$3:$B$121,2,FALSE),"")</f>
        <v/>
      </c>
      <c r="V276" s="16" t="str">
        <f>IF(K276&gt;0,VLOOKUP(K276,GPS!$A$3:$B$121,2,FALSE),"")</f>
        <v/>
      </c>
      <c r="W276" s="39" t="e">
        <f>IF(R276&lt;&gt;"",VLOOKUP(R276,Expectations!$C$2:$F$25,2,FALSE),"")</f>
        <v>#DIV/0!</v>
      </c>
      <c r="X276" s="39" t="e">
        <f>IF(R276&lt;&gt;"",VLOOKUP(R276,Expectations!$C$2:$F$25,3,FALSE),"")</f>
        <v>#DIV/0!</v>
      </c>
      <c r="Y276" s="39" t="e">
        <f>IF(R276&lt;&gt;"",VLOOKUP(R276,Expectations!$C$2:$F$25,4,FALSE),"")</f>
        <v>#DIV/0!</v>
      </c>
      <c r="Z276" s="5" t="str">
        <f t="shared" si="26"/>
        <v/>
      </c>
      <c r="AA276" s="5" t="str">
        <f t="shared" si="27"/>
        <v/>
      </c>
      <c r="AB276" s="5" t="str">
        <f t="shared" si="28"/>
        <v/>
      </c>
    </row>
    <row r="277" spans="1:28" x14ac:dyDescent="0.35">
      <c r="A277" s="20"/>
      <c r="B277" s="19"/>
      <c r="C277" s="19"/>
      <c r="D277" s="19"/>
      <c r="E277" s="18"/>
      <c r="F277" s="19"/>
      <c r="G277" s="19"/>
      <c r="H277" s="18"/>
      <c r="I277" s="19"/>
      <c r="J277" s="19"/>
      <c r="K277" s="19"/>
      <c r="L277" s="34" t="str">
        <f>IF(E277&lt;&gt;0,VLOOKUP(E277,'Prior Attainment'!$A$3:$B$23,2,FALSE),"")</f>
        <v/>
      </c>
      <c r="M277" s="34" t="str">
        <f>IF(F277&lt;&gt;0,VLOOKUP(F277,'Prior Attainment'!$A$3:$B$23,2,FALSE),"")</f>
        <v/>
      </c>
      <c r="N277" s="34" t="str">
        <f>IF(G277&lt;&gt;0,VLOOKUP(G277,'Prior Attainment'!$A$3:$B$23,2,FALSE),"")</f>
        <v/>
      </c>
      <c r="O277" s="35" t="e">
        <f t="shared" si="24"/>
        <v>#DIV/0!</v>
      </c>
      <c r="P277" s="35" t="e">
        <f t="shared" si="25"/>
        <v>#DIV/0!</v>
      </c>
      <c r="Q277" s="36" t="e">
        <f>IF(P277&lt;&gt;"",VLOOKUP(P277,Expectations!$A$2:$B$25,2,TRUE),"")</f>
        <v>#DIV/0!</v>
      </c>
      <c r="R277" s="37" t="e">
        <f>IF(P277&lt;&gt;"",VLOOKUP(P277,Expectations!$A$2:$C$25,3,TRUE),"")</f>
        <v>#DIV/0!</v>
      </c>
      <c r="S277" s="17" t="str">
        <f>IF(H277&gt;0,VLOOKUP(H277,Reading!$A$3:$B$61,2,FALSE),"")</f>
        <v/>
      </c>
      <c r="T277" s="38" t="str">
        <f>IF(J277&gt;0,VLOOKUP(J277,'TA scores'!$A$2:$B$16,2,FALSE),"")</f>
        <v/>
      </c>
      <c r="U277" s="16" t="str">
        <f>IF(I277&gt;0,VLOOKUP(I277,Maths!$A$3:$B$121,2,FALSE),"")</f>
        <v/>
      </c>
      <c r="V277" s="16" t="str">
        <f>IF(K277&gt;0,VLOOKUP(K277,GPS!$A$3:$B$121,2,FALSE),"")</f>
        <v/>
      </c>
      <c r="W277" s="39" t="e">
        <f>IF(R277&lt;&gt;"",VLOOKUP(R277,Expectations!$C$2:$F$25,2,FALSE),"")</f>
        <v>#DIV/0!</v>
      </c>
      <c r="X277" s="39" t="e">
        <f>IF(R277&lt;&gt;"",VLOOKUP(R277,Expectations!$C$2:$F$25,3,FALSE),"")</f>
        <v>#DIV/0!</v>
      </c>
      <c r="Y277" s="39" t="e">
        <f>IF(R277&lt;&gt;"",VLOOKUP(R277,Expectations!$C$2:$F$25,4,FALSE),"")</f>
        <v>#DIV/0!</v>
      </c>
      <c r="Z277" s="5" t="str">
        <f t="shared" si="26"/>
        <v/>
      </c>
      <c r="AA277" s="5" t="str">
        <f t="shared" si="27"/>
        <v/>
      </c>
      <c r="AB277" s="5" t="str">
        <f t="shared" si="28"/>
        <v/>
      </c>
    </row>
    <row r="278" spans="1:28" x14ac:dyDescent="0.35">
      <c r="A278" s="20"/>
      <c r="B278" s="19"/>
      <c r="C278" s="19"/>
      <c r="D278" s="19"/>
      <c r="E278" s="18"/>
      <c r="F278" s="19"/>
      <c r="G278" s="19"/>
      <c r="H278" s="18"/>
      <c r="I278" s="19"/>
      <c r="J278" s="19"/>
      <c r="K278" s="19"/>
      <c r="L278" s="34" t="str">
        <f>IF(E278&lt;&gt;0,VLOOKUP(E278,'Prior Attainment'!$A$3:$B$23,2,FALSE),"")</f>
        <v/>
      </c>
      <c r="M278" s="34" t="str">
        <f>IF(F278&lt;&gt;0,VLOOKUP(F278,'Prior Attainment'!$A$3:$B$23,2,FALSE),"")</f>
        <v/>
      </c>
      <c r="N278" s="34" t="str">
        <f>IF(G278&lt;&gt;0,VLOOKUP(G278,'Prior Attainment'!$A$3:$B$23,2,FALSE),"")</f>
        <v/>
      </c>
      <c r="O278" s="35" t="e">
        <f t="shared" si="24"/>
        <v>#DIV/0!</v>
      </c>
      <c r="P278" s="35" t="e">
        <f t="shared" si="25"/>
        <v>#DIV/0!</v>
      </c>
      <c r="Q278" s="36" t="e">
        <f>IF(P278&lt;&gt;"",VLOOKUP(P278,Expectations!$A$2:$B$25,2,TRUE),"")</f>
        <v>#DIV/0!</v>
      </c>
      <c r="R278" s="37" t="e">
        <f>IF(P278&lt;&gt;"",VLOOKUP(P278,Expectations!$A$2:$C$25,3,TRUE),"")</f>
        <v>#DIV/0!</v>
      </c>
      <c r="S278" s="17" t="str">
        <f>IF(H278&gt;0,VLOOKUP(H278,Reading!$A$3:$B$61,2,FALSE),"")</f>
        <v/>
      </c>
      <c r="T278" s="38" t="str">
        <f>IF(J278&gt;0,VLOOKUP(J278,'TA scores'!$A$2:$B$16,2,FALSE),"")</f>
        <v/>
      </c>
      <c r="U278" s="16" t="str">
        <f>IF(I278&gt;0,VLOOKUP(I278,Maths!$A$3:$B$121,2,FALSE),"")</f>
        <v/>
      </c>
      <c r="V278" s="16" t="str">
        <f>IF(K278&gt;0,VLOOKUP(K278,GPS!$A$3:$B$121,2,FALSE),"")</f>
        <v/>
      </c>
      <c r="W278" s="39" t="e">
        <f>IF(R278&lt;&gt;"",VLOOKUP(R278,Expectations!$C$2:$F$25,2,FALSE),"")</f>
        <v>#DIV/0!</v>
      </c>
      <c r="X278" s="39" t="e">
        <f>IF(R278&lt;&gt;"",VLOOKUP(R278,Expectations!$C$2:$F$25,3,FALSE),"")</f>
        <v>#DIV/0!</v>
      </c>
      <c r="Y278" s="39" t="e">
        <f>IF(R278&lt;&gt;"",VLOOKUP(R278,Expectations!$C$2:$F$25,4,FALSE),"")</f>
        <v>#DIV/0!</v>
      </c>
      <c r="Z278" s="5" t="str">
        <f t="shared" si="26"/>
        <v/>
      </c>
      <c r="AA278" s="5" t="str">
        <f t="shared" si="27"/>
        <v/>
      </c>
      <c r="AB278" s="5" t="str">
        <f t="shared" si="28"/>
        <v/>
      </c>
    </row>
    <row r="279" spans="1:28" x14ac:dyDescent="0.35">
      <c r="A279" s="20"/>
      <c r="B279" s="19"/>
      <c r="C279" s="19"/>
      <c r="D279" s="19"/>
      <c r="E279" s="18"/>
      <c r="F279" s="19"/>
      <c r="G279" s="19"/>
      <c r="H279" s="18"/>
      <c r="I279" s="19"/>
      <c r="J279" s="19"/>
      <c r="K279" s="19"/>
      <c r="L279" s="34" t="str">
        <f>IF(E279&lt;&gt;0,VLOOKUP(E279,'Prior Attainment'!$A$3:$B$23,2,FALSE),"")</f>
        <v/>
      </c>
      <c r="M279" s="34" t="str">
        <f>IF(F279&lt;&gt;0,VLOOKUP(F279,'Prior Attainment'!$A$3:$B$23,2,FALSE),"")</f>
        <v/>
      </c>
      <c r="N279" s="34" t="str">
        <f>IF(G279&lt;&gt;0,VLOOKUP(G279,'Prior Attainment'!$A$3:$B$23,2,FALSE),"")</f>
        <v/>
      </c>
      <c r="O279" s="35" t="e">
        <f t="shared" si="24"/>
        <v>#DIV/0!</v>
      </c>
      <c r="P279" s="35" t="e">
        <f t="shared" si="25"/>
        <v>#DIV/0!</v>
      </c>
      <c r="Q279" s="36" t="e">
        <f>IF(P279&lt;&gt;"",VLOOKUP(P279,Expectations!$A$2:$B$25,2,TRUE),"")</f>
        <v>#DIV/0!</v>
      </c>
      <c r="R279" s="37" t="e">
        <f>IF(P279&lt;&gt;"",VLOOKUP(P279,Expectations!$A$2:$C$25,3,TRUE),"")</f>
        <v>#DIV/0!</v>
      </c>
      <c r="S279" s="17" t="str">
        <f>IF(H279&gt;0,VLOOKUP(H279,Reading!$A$3:$B$61,2,FALSE),"")</f>
        <v/>
      </c>
      <c r="T279" s="38" t="str">
        <f>IF(J279&gt;0,VLOOKUP(J279,'TA scores'!$A$2:$B$16,2,FALSE),"")</f>
        <v/>
      </c>
      <c r="U279" s="16" t="str">
        <f>IF(I279&gt;0,VLOOKUP(I279,Maths!$A$3:$B$121,2,FALSE),"")</f>
        <v/>
      </c>
      <c r="V279" s="16" t="str">
        <f>IF(K279&gt;0,VLOOKUP(K279,GPS!$A$3:$B$121,2,FALSE),"")</f>
        <v/>
      </c>
      <c r="W279" s="39" t="e">
        <f>IF(R279&lt;&gt;"",VLOOKUP(R279,Expectations!$C$2:$F$25,2,FALSE),"")</f>
        <v>#DIV/0!</v>
      </c>
      <c r="X279" s="39" t="e">
        <f>IF(R279&lt;&gt;"",VLOOKUP(R279,Expectations!$C$2:$F$25,3,FALSE),"")</f>
        <v>#DIV/0!</v>
      </c>
      <c r="Y279" s="39" t="e">
        <f>IF(R279&lt;&gt;"",VLOOKUP(R279,Expectations!$C$2:$F$25,4,FALSE),"")</f>
        <v>#DIV/0!</v>
      </c>
      <c r="Z279" s="5" t="str">
        <f t="shared" si="26"/>
        <v/>
      </c>
      <c r="AA279" s="5" t="str">
        <f t="shared" si="27"/>
        <v/>
      </c>
      <c r="AB279" s="5" t="str">
        <f t="shared" si="28"/>
        <v/>
      </c>
    </row>
    <row r="280" spans="1:28" x14ac:dyDescent="0.35">
      <c r="A280" s="20"/>
      <c r="B280" s="19"/>
      <c r="C280" s="19"/>
      <c r="D280" s="19"/>
      <c r="E280" s="18"/>
      <c r="F280" s="19"/>
      <c r="G280" s="19"/>
      <c r="H280" s="18"/>
      <c r="I280" s="19"/>
      <c r="J280" s="19"/>
      <c r="K280" s="19"/>
      <c r="L280" s="34" t="str">
        <f>IF(E280&lt;&gt;0,VLOOKUP(E280,'Prior Attainment'!$A$3:$B$23,2,FALSE),"")</f>
        <v/>
      </c>
      <c r="M280" s="34" t="str">
        <f>IF(F280&lt;&gt;0,VLOOKUP(F280,'Prior Attainment'!$A$3:$B$23,2,FALSE),"")</f>
        <v/>
      </c>
      <c r="N280" s="34" t="str">
        <f>IF(G280&lt;&gt;0,VLOOKUP(G280,'Prior Attainment'!$A$3:$B$23,2,FALSE),"")</f>
        <v/>
      </c>
      <c r="O280" s="35" t="e">
        <f t="shared" si="24"/>
        <v>#DIV/0!</v>
      </c>
      <c r="P280" s="35" t="e">
        <f t="shared" si="25"/>
        <v>#DIV/0!</v>
      </c>
      <c r="Q280" s="36" t="e">
        <f>IF(P280&lt;&gt;"",VLOOKUP(P280,Expectations!$A$2:$B$25,2,TRUE),"")</f>
        <v>#DIV/0!</v>
      </c>
      <c r="R280" s="37" t="e">
        <f>IF(P280&lt;&gt;"",VLOOKUP(P280,Expectations!$A$2:$C$25,3,TRUE),"")</f>
        <v>#DIV/0!</v>
      </c>
      <c r="S280" s="17" t="str">
        <f>IF(H280&gt;0,VLOOKUP(H280,Reading!$A$3:$B$61,2,FALSE),"")</f>
        <v/>
      </c>
      <c r="T280" s="38" t="str">
        <f>IF(J280&gt;0,VLOOKUP(J280,'TA scores'!$A$2:$B$16,2,FALSE),"")</f>
        <v/>
      </c>
      <c r="U280" s="16" t="str">
        <f>IF(I280&gt;0,VLOOKUP(I280,Maths!$A$3:$B$121,2,FALSE),"")</f>
        <v/>
      </c>
      <c r="V280" s="16" t="str">
        <f>IF(K280&gt;0,VLOOKUP(K280,GPS!$A$3:$B$121,2,FALSE),"")</f>
        <v/>
      </c>
      <c r="W280" s="39" t="e">
        <f>IF(R280&lt;&gt;"",VLOOKUP(R280,Expectations!$C$2:$F$25,2,FALSE),"")</f>
        <v>#DIV/0!</v>
      </c>
      <c r="X280" s="39" t="e">
        <f>IF(R280&lt;&gt;"",VLOOKUP(R280,Expectations!$C$2:$F$25,3,FALSE),"")</f>
        <v>#DIV/0!</v>
      </c>
      <c r="Y280" s="39" t="e">
        <f>IF(R280&lt;&gt;"",VLOOKUP(R280,Expectations!$C$2:$F$25,4,FALSE),"")</f>
        <v>#DIV/0!</v>
      </c>
      <c r="Z280" s="5" t="str">
        <f t="shared" si="26"/>
        <v/>
      </c>
      <c r="AA280" s="5" t="str">
        <f t="shared" si="27"/>
        <v/>
      </c>
      <c r="AB280" s="5" t="str">
        <f t="shared" si="28"/>
        <v/>
      </c>
    </row>
    <row r="281" spans="1:28" x14ac:dyDescent="0.35">
      <c r="A281" s="20"/>
      <c r="B281" s="19"/>
      <c r="C281" s="19"/>
      <c r="D281" s="19"/>
      <c r="E281" s="18"/>
      <c r="F281" s="19"/>
      <c r="G281" s="19"/>
      <c r="H281" s="18"/>
      <c r="I281" s="19"/>
      <c r="J281" s="19"/>
      <c r="K281" s="19"/>
      <c r="L281" s="34" t="str">
        <f>IF(E281&lt;&gt;0,VLOOKUP(E281,'Prior Attainment'!$A$3:$B$23,2,FALSE),"")</f>
        <v/>
      </c>
      <c r="M281" s="34" t="str">
        <f>IF(F281&lt;&gt;0,VLOOKUP(F281,'Prior Attainment'!$A$3:$B$23,2,FALSE),"")</f>
        <v/>
      </c>
      <c r="N281" s="34" t="str">
        <f>IF(G281&lt;&gt;0,VLOOKUP(G281,'Prior Attainment'!$A$3:$B$23,2,FALSE),"")</f>
        <v/>
      </c>
      <c r="O281" s="35" t="e">
        <f t="shared" si="24"/>
        <v>#DIV/0!</v>
      </c>
      <c r="P281" s="35" t="e">
        <f t="shared" si="25"/>
        <v>#DIV/0!</v>
      </c>
      <c r="Q281" s="36" t="e">
        <f>IF(P281&lt;&gt;"",VLOOKUP(P281,Expectations!$A$2:$B$25,2,TRUE),"")</f>
        <v>#DIV/0!</v>
      </c>
      <c r="R281" s="37" t="e">
        <f>IF(P281&lt;&gt;"",VLOOKUP(P281,Expectations!$A$2:$C$25,3,TRUE),"")</f>
        <v>#DIV/0!</v>
      </c>
      <c r="S281" s="17" t="str">
        <f>IF(H281&gt;0,VLOOKUP(H281,Reading!$A$3:$B$61,2,FALSE),"")</f>
        <v/>
      </c>
      <c r="T281" s="38" t="str">
        <f>IF(J281&gt;0,VLOOKUP(J281,'TA scores'!$A$2:$B$16,2,FALSE),"")</f>
        <v/>
      </c>
      <c r="U281" s="16" t="str">
        <f>IF(I281&gt;0,VLOOKUP(I281,Maths!$A$3:$B$121,2,FALSE),"")</f>
        <v/>
      </c>
      <c r="V281" s="16" t="str">
        <f>IF(K281&gt;0,VLOOKUP(K281,GPS!$A$3:$B$121,2,FALSE),"")</f>
        <v/>
      </c>
      <c r="W281" s="39" t="e">
        <f>IF(R281&lt;&gt;"",VLOOKUP(R281,Expectations!$C$2:$F$25,2,FALSE),"")</f>
        <v>#DIV/0!</v>
      </c>
      <c r="X281" s="39" t="e">
        <f>IF(R281&lt;&gt;"",VLOOKUP(R281,Expectations!$C$2:$F$25,3,FALSE),"")</f>
        <v>#DIV/0!</v>
      </c>
      <c r="Y281" s="39" t="e">
        <f>IF(R281&lt;&gt;"",VLOOKUP(R281,Expectations!$C$2:$F$25,4,FALSE),"")</f>
        <v>#DIV/0!</v>
      </c>
      <c r="Z281" s="5" t="str">
        <f t="shared" si="26"/>
        <v/>
      </c>
      <c r="AA281" s="5" t="str">
        <f t="shared" si="27"/>
        <v/>
      </c>
      <c r="AB281" s="5" t="str">
        <f t="shared" si="28"/>
        <v/>
      </c>
    </row>
    <row r="282" spans="1:28" x14ac:dyDescent="0.35">
      <c r="A282" s="20"/>
      <c r="B282" s="19"/>
      <c r="C282" s="19"/>
      <c r="D282" s="19"/>
      <c r="E282" s="18"/>
      <c r="F282" s="19"/>
      <c r="G282" s="19"/>
      <c r="H282" s="18"/>
      <c r="I282" s="19"/>
      <c r="J282" s="19"/>
      <c r="K282" s="19"/>
      <c r="L282" s="34" t="str">
        <f>IF(E282&lt;&gt;0,VLOOKUP(E282,'Prior Attainment'!$A$3:$B$23,2,FALSE),"")</f>
        <v/>
      </c>
      <c r="M282" s="34" t="str">
        <f>IF(F282&lt;&gt;0,VLOOKUP(F282,'Prior Attainment'!$A$3:$B$23,2,FALSE),"")</f>
        <v/>
      </c>
      <c r="N282" s="34" t="str">
        <f>IF(G282&lt;&gt;0,VLOOKUP(G282,'Prior Attainment'!$A$3:$B$23,2,FALSE),"")</f>
        <v/>
      </c>
      <c r="O282" s="35" t="e">
        <f t="shared" si="24"/>
        <v>#DIV/0!</v>
      </c>
      <c r="P282" s="35" t="e">
        <f t="shared" si="25"/>
        <v>#DIV/0!</v>
      </c>
      <c r="Q282" s="36" t="e">
        <f>IF(P282&lt;&gt;"",VLOOKUP(P282,Expectations!$A$2:$B$25,2,TRUE),"")</f>
        <v>#DIV/0!</v>
      </c>
      <c r="R282" s="37" t="e">
        <f>IF(P282&lt;&gt;"",VLOOKUP(P282,Expectations!$A$2:$C$25,3,TRUE),"")</f>
        <v>#DIV/0!</v>
      </c>
      <c r="S282" s="17" t="str">
        <f>IF(H282&gt;0,VLOOKUP(H282,Reading!$A$3:$B$61,2,FALSE),"")</f>
        <v/>
      </c>
      <c r="T282" s="38" t="str">
        <f>IF(J282&gt;0,VLOOKUP(J282,'TA scores'!$A$2:$B$16,2,FALSE),"")</f>
        <v/>
      </c>
      <c r="U282" s="16" t="str">
        <f>IF(I282&gt;0,VLOOKUP(I282,Maths!$A$3:$B$121,2,FALSE),"")</f>
        <v/>
      </c>
      <c r="V282" s="16" t="str">
        <f>IF(K282&gt;0,VLOOKUP(K282,GPS!$A$3:$B$121,2,FALSE),"")</f>
        <v/>
      </c>
      <c r="W282" s="39" t="e">
        <f>IF(R282&lt;&gt;"",VLOOKUP(R282,Expectations!$C$2:$F$25,2,FALSE),"")</f>
        <v>#DIV/0!</v>
      </c>
      <c r="X282" s="39" t="e">
        <f>IF(R282&lt;&gt;"",VLOOKUP(R282,Expectations!$C$2:$F$25,3,FALSE),"")</f>
        <v>#DIV/0!</v>
      </c>
      <c r="Y282" s="39" t="e">
        <f>IF(R282&lt;&gt;"",VLOOKUP(R282,Expectations!$C$2:$F$25,4,FALSE),"")</f>
        <v>#DIV/0!</v>
      </c>
      <c r="Z282" s="5" t="str">
        <f t="shared" si="26"/>
        <v/>
      </c>
      <c r="AA282" s="5" t="str">
        <f t="shared" si="27"/>
        <v/>
      </c>
      <c r="AB282" s="5" t="str">
        <f t="shared" si="28"/>
        <v/>
      </c>
    </row>
    <row r="283" spans="1:28" x14ac:dyDescent="0.35">
      <c r="A283" s="20"/>
      <c r="B283" s="19"/>
      <c r="C283" s="19"/>
      <c r="D283" s="19"/>
      <c r="E283" s="18"/>
      <c r="F283" s="19"/>
      <c r="G283" s="19"/>
      <c r="H283" s="18"/>
      <c r="I283" s="19"/>
      <c r="J283" s="19"/>
      <c r="K283" s="19"/>
      <c r="L283" s="34" t="str">
        <f>IF(E283&lt;&gt;0,VLOOKUP(E283,'Prior Attainment'!$A$3:$B$23,2,FALSE),"")</f>
        <v/>
      </c>
      <c r="M283" s="34" t="str">
        <f>IF(F283&lt;&gt;0,VLOOKUP(F283,'Prior Attainment'!$A$3:$B$23,2,FALSE),"")</f>
        <v/>
      </c>
      <c r="N283" s="34" t="str">
        <f>IF(G283&lt;&gt;0,VLOOKUP(G283,'Prior Attainment'!$A$3:$B$23,2,FALSE),"")</f>
        <v/>
      </c>
      <c r="O283" s="35" t="e">
        <f t="shared" si="24"/>
        <v>#DIV/0!</v>
      </c>
      <c r="P283" s="35" t="e">
        <f t="shared" si="25"/>
        <v>#DIV/0!</v>
      </c>
      <c r="Q283" s="36" t="e">
        <f>IF(P283&lt;&gt;"",VLOOKUP(P283,Expectations!$A$2:$B$25,2,TRUE),"")</f>
        <v>#DIV/0!</v>
      </c>
      <c r="R283" s="37" t="e">
        <f>IF(P283&lt;&gt;"",VLOOKUP(P283,Expectations!$A$2:$C$25,3,TRUE),"")</f>
        <v>#DIV/0!</v>
      </c>
      <c r="S283" s="17" t="str">
        <f>IF(H283&gt;0,VLOOKUP(H283,Reading!$A$3:$B$61,2,FALSE),"")</f>
        <v/>
      </c>
      <c r="T283" s="38" t="str">
        <f>IF(J283&gt;0,VLOOKUP(J283,'TA scores'!$A$2:$B$16,2,FALSE),"")</f>
        <v/>
      </c>
      <c r="U283" s="16" t="str">
        <f>IF(I283&gt;0,VLOOKUP(I283,Maths!$A$3:$B$121,2,FALSE),"")</f>
        <v/>
      </c>
      <c r="V283" s="16" t="str">
        <f>IF(K283&gt;0,VLOOKUP(K283,GPS!$A$3:$B$121,2,FALSE),"")</f>
        <v/>
      </c>
      <c r="W283" s="39" t="e">
        <f>IF(R283&lt;&gt;"",VLOOKUP(R283,Expectations!$C$2:$F$25,2,FALSE),"")</f>
        <v>#DIV/0!</v>
      </c>
      <c r="X283" s="39" t="e">
        <f>IF(R283&lt;&gt;"",VLOOKUP(R283,Expectations!$C$2:$F$25,3,FALSE),"")</f>
        <v>#DIV/0!</v>
      </c>
      <c r="Y283" s="39" t="e">
        <f>IF(R283&lt;&gt;"",VLOOKUP(R283,Expectations!$C$2:$F$25,4,FALSE),"")</f>
        <v>#DIV/0!</v>
      </c>
      <c r="Z283" s="5" t="str">
        <f t="shared" si="26"/>
        <v/>
      </c>
      <c r="AA283" s="5" t="str">
        <f t="shared" si="27"/>
        <v/>
      </c>
      <c r="AB283" s="5" t="str">
        <f t="shared" si="28"/>
        <v/>
      </c>
    </row>
    <row r="284" spans="1:28" x14ac:dyDescent="0.35">
      <c r="A284" s="20"/>
      <c r="B284" s="19"/>
      <c r="C284" s="19"/>
      <c r="D284" s="19"/>
      <c r="E284" s="18"/>
      <c r="F284" s="19"/>
      <c r="G284" s="19"/>
      <c r="H284" s="18"/>
      <c r="I284" s="19"/>
      <c r="J284" s="19"/>
      <c r="K284" s="19"/>
      <c r="L284" s="34" t="str">
        <f>IF(E284&lt;&gt;0,VLOOKUP(E284,'Prior Attainment'!$A$3:$B$23,2,FALSE),"")</f>
        <v/>
      </c>
      <c r="M284" s="34" t="str">
        <f>IF(F284&lt;&gt;0,VLOOKUP(F284,'Prior Attainment'!$A$3:$B$23,2,FALSE),"")</f>
        <v/>
      </c>
      <c r="N284" s="34" t="str">
        <f>IF(G284&lt;&gt;0,VLOOKUP(G284,'Prior Attainment'!$A$3:$B$23,2,FALSE),"")</f>
        <v/>
      </c>
      <c r="O284" s="35" t="e">
        <f t="shared" si="24"/>
        <v>#DIV/0!</v>
      </c>
      <c r="P284" s="35" t="e">
        <f t="shared" si="25"/>
        <v>#DIV/0!</v>
      </c>
      <c r="Q284" s="36" t="e">
        <f>IF(P284&lt;&gt;"",VLOOKUP(P284,Expectations!$A$2:$B$25,2,TRUE),"")</f>
        <v>#DIV/0!</v>
      </c>
      <c r="R284" s="37" t="e">
        <f>IF(P284&lt;&gt;"",VLOOKUP(P284,Expectations!$A$2:$C$25,3,TRUE),"")</f>
        <v>#DIV/0!</v>
      </c>
      <c r="S284" s="17" t="str">
        <f>IF(H284&gt;0,VLOOKUP(H284,Reading!$A$3:$B$61,2,FALSE),"")</f>
        <v/>
      </c>
      <c r="T284" s="38" t="str">
        <f>IF(J284&gt;0,VLOOKUP(J284,'TA scores'!$A$2:$B$16,2,FALSE),"")</f>
        <v/>
      </c>
      <c r="U284" s="16" t="str">
        <f>IF(I284&gt;0,VLOOKUP(I284,Maths!$A$3:$B$121,2,FALSE),"")</f>
        <v/>
      </c>
      <c r="V284" s="16" t="str">
        <f>IF(K284&gt;0,VLOOKUP(K284,GPS!$A$3:$B$121,2,FALSE),"")</f>
        <v/>
      </c>
      <c r="W284" s="39" t="e">
        <f>IF(R284&lt;&gt;"",VLOOKUP(R284,Expectations!$C$2:$F$25,2,FALSE),"")</f>
        <v>#DIV/0!</v>
      </c>
      <c r="X284" s="39" t="e">
        <f>IF(R284&lt;&gt;"",VLOOKUP(R284,Expectations!$C$2:$F$25,3,FALSE),"")</f>
        <v>#DIV/0!</v>
      </c>
      <c r="Y284" s="39" t="e">
        <f>IF(R284&lt;&gt;"",VLOOKUP(R284,Expectations!$C$2:$F$25,4,FALSE),"")</f>
        <v>#DIV/0!</v>
      </c>
      <c r="Z284" s="5" t="str">
        <f t="shared" si="26"/>
        <v/>
      </c>
      <c r="AA284" s="5" t="str">
        <f t="shared" si="27"/>
        <v/>
      </c>
      <c r="AB284" s="5" t="str">
        <f t="shared" si="28"/>
        <v/>
      </c>
    </row>
    <row r="285" spans="1:28" x14ac:dyDescent="0.35">
      <c r="A285" s="20"/>
      <c r="B285" s="19"/>
      <c r="C285" s="19"/>
      <c r="D285" s="19"/>
      <c r="E285" s="18"/>
      <c r="F285" s="19"/>
      <c r="G285" s="19"/>
      <c r="H285" s="18"/>
      <c r="I285" s="19"/>
      <c r="J285" s="19"/>
      <c r="K285" s="19"/>
      <c r="L285" s="34" t="str">
        <f>IF(E285&lt;&gt;0,VLOOKUP(E285,'Prior Attainment'!$A$3:$B$23,2,FALSE),"")</f>
        <v/>
      </c>
      <c r="M285" s="34" t="str">
        <f>IF(F285&lt;&gt;0,VLOOKUP(F285,'Prior Attainment'!$A$3:$B$23,2,FALSE),"")</f>
        <v/>
      </c>
      <c r="N285" s="34" t="str">
        <f>IF(G285&lt;&gt;0,VLOOKUP(G285,'Prior Attainment'!$A$3:$B$23,2,FALSE),"")</f>
        <v/>
      </c>
      <c r="O285" s="35" t="e">
        <f t="shared" si="24"/>
        <v>#DIV/0!</v>
      </c>
      <c r="P285" s="35" t="e">
        <f t="shared" si="25"/>
        <v>#DIV/0!</v>
      </c>
      <c r="Q285" s="36" t="e">
        <f>IF(P285&lt;&gt;"",VLOOKUP(P285,Expectations!$A$2:$B$25,2,TRUE),"")</f>
        <v>#DIV/0!</v>
      </c>
      <c r="R285" s="37" t="e">
        <f>IF(P285&lt;&gt;"",VLOOKUP(P285,Expectations!$A$2:$C$25,3,TRUE),"")</f>
        <v>#DIV/0!</v>
      </c>
      <c r="S285" s="17" t="str">
        <f>IF(H285&gt;0,VLOOKUP(H285,Reading!$A$3:$B$61,2,FALSE),"")</f>
        <v/>
      </c>
      <c r="T285" s="38" t="str">
        <f>IF(J285&gt;0,VLOOKUP(J285,'TA scores'!$A$2:$B$16,2,FALSE),"")</f>
        <v/>
      </c>
      <c r="U285" s="16" t="str">
        <f>IF(I285&gt;0,VLOOKUP(I285,Maths!$A$3:$B$121,2,FALSE),"")</f>
        <v/>
      </c>
      <c r="V285" s="16" t="str">
        <f>IF(K285&gt;0,VLOOKUP(K285,GPS!$A$3:$B$121,2,FALSE),"")</f>
        <v/>
      </c>
      <c r="W285" s="39" t="e">
        <f>IF(R285&lt;&gt;"",VLOOKUP(R285,Expectations!$C$2:$F$25,2,FALSE),"")</f>
        <v>#DIV/0!</v>
      </c>
      <c r="X285" s="39" t="e">
        <f>IF(R285&lt;&gt;"",VLOOKUP(R285,Expectations!$C$2:$F$25,3,FALSE),"")</f>
        <v>#DIV/0!</v>
      </c>
      <c r="Y285" s="39" t="e">
        <f>IF(R285&lt;&gt;"",VLOOKUP(R285,Expectations!$C$2:$F$25,4,FALSE),"")</f>
        <v>#DIV/0!</v>
      </c>
      <c r="Z285" s="5" t="str">
        <f t="shared" si="26"/>
        <v/>
      </c>
      <c r="AA285" s="5" t="str">
        <f t="shared" si="27"/>
        <v/>
      </c>
      <c r="AB285" s="5" t="str">
        <f t="shared" si="28"/>
        <v/>
      </c>
    </row>
    <row r="286" spans="1:28" x14ac:dyDescent="0.35">
      <c r="A286" s="20"/>
      <c r="B286" s="19"/>
      <c r="C286" s="19"/>
      <c r="D286" s="19"/>
      <c r="E286" s="18"/>
      <c r="F286" s="19"/>
      <c r="G286" s="19"/>
      <c r="H286" s="18"/>
      <c r="I286" s="19"/>
      <c r="J286" s="19"/>
      <c r="K286" s="19"/>
      <c r="L286" s="34" t="str">
        <f>IF(E286&lt;&gt;0,VLOOKUP(E286,'Prior Attainment'!$A$3:$B$23,2,FALSE),"")</f>
        <v/>
      </c>
      <c r="M286" s="34" t="str">
        <f>IF(F286&lt;&gt;0,VLOOKUP(F286,'Prior Attainment'!$A$3:$B$23,2,FALSE),"")</f>
        <v/>
      </c>
      <c r="N286" s="34" t="str">
        <f>IF(G286&lt;&gt;0,VLOOKUP(G286,'Prior Attainment'!$A$3:$B$23,2,FALSE),"")</f>
        <v/>
      </c>
      <c r="O286" s="35" t="e">
        <f t="shared" si="24"/>
        <v>#DIV/0!</v>
      </c>
      <c r="P286" s="35" t="e">
        <f t="shared" si="25"/>
        <v>#DIV/0!</v>
      </c>
      <c r="Q286" s="36" t="e">
        <f>IF(P286&lt;&gt;"",VLOOKUP(P286,Expectations!$A$2:$B$25,2,TRUE),"")</f>
        <v>#DIV/0!</v>
      </c>
      <c r="R286" s="37" t="e">
        <f>IF(P286&lt;&gt;"",VLOOKUP(P286,Expectations!$A$2:$C$25,3,TRUE),"")</f>
        <v>#DIV/0!</v>
      </c>
      <c r="S286" s="17" t="str">
        <f>IF(H286&gt;0,VLOOKUP(H286,Reading!$A$3:$B$61,2,FALSE),"")</f>
        <v/>
      </c>
      <c r="T286" s="38" t="str">
        <f>IF(J286&gt;0,VLOOKUP(J286,'TA scores'!$A$2:$B$16,2,FALSE),"")</f>
        <v/>
      </c>
      <c r="U286" s="16" t="str">
        <f>IF(I286&gt;0,VLOOKUP(I286,Maths!$A$3:$B$121,2,FALSE),"")</f>
        <v/>
      </c>
      <c r="V286" s="16" t="str">
        <f>IF(K286&gt;0,VLOOKUP(K286,GPS!$A$3:$B$121,2,FALSE),"")</f>
        <v/>
      </c>
      <c r="W286" s="39" t="e">
        <f>IF(R286&lt;&gt;"",VLOOKUP(R286,Expectations!$C$2:$F$25,2,FALSE),"")</f>
        <v>#DIV/0!</v>
      </c>
      <c r="X286" s="39" t="e">
        <f>IF(R286&lt;&gt;"",VLOOKUP(R286,Expectations!$C$2:$F$25,3,FALSE),"")</f>
        <v>#DIV/0!</v>
      </c>
      <c r="Y286" s="39" t="e">
        <f>IF(R286&lt;&gt;"",VLOOKUP(R286,Expectations!$C$2:$F$25,4,FALSE),"")</f>
        <v>#DIV/0!</v>
      </c>
      <c r="Z286" s="5" t="str">
        <f t="shared" si="26"/>
        <v/>
      </c>
      <c r="AA286" s="5" t="str">
        <f t="shared" si="27"/>
        <v/>
      </c>
      <c r="AB286" s="5" t="str">
        <f t="shared" si="28"/>
        <v/>
      </c>
    </row>
    <row r="287" spans="1:28" x14ac:dyDescent="0.35">
      <c r="A287" s="20"/>
      <c r="B287" s="19"/>
      <c r="C287" s="19"/>
      <c r="D287" s="19"/>
      <c r="E287" s="18"/>
      <c r="F287" s="19"/>
      <c r="G287" s="19"/>
      <c r="H287" s="18"/>
      <c r="I287" s="19"/>
      <c r="J287" s="19"/>
      <c r="K287" s="19"/>
      <c r="L287" s="34" t="str">
        <f>IF(E287&lt;&gt;0,VLOOKUP(E287,'Prior Attainment'!$A$3:$B$23,2,FALSE),"")</f>
        <v/>
      </c>
      <c r="M287" s="34" t="str">
        <f>IF(F287&lt;&gt;0,VLOOKUP(F287,'Prior Attainment'!$A$3:$B$23,2,FALSE),"")</f>
        <v/>
      </c>
      <c r="N287" s="34" t="str">
        <f>IF(G287&lt;&gt;0,VLOOKUP(G287,'Prior Attainment'!$A$3:$B$23,2,FALSE),"")</f>
        <v/>
      </c>
      <c r="O287" s="35" t="e">
        <f t="shared" si="24"/>
        <v>#DIV/0!</v>
      </c>
      <c r="P287" s="35" t="e">
        <f t="shared" si="25"/>
        <v>#DIV/0!</v>
      </c>
      <c r="Q287" s="36" t="e">
        <f>IF(P287&lt;&gt;"",VLOOKUP(P287,Expectations!$A$2:$B$25,2,TRUE),"")</f>
        <v>#DIV/0!</v>
      </c>
      <c r="R287" s="37" t="e">
        <f>IF(P287&lt;&gt;"",VLOOKUP(P287,Expectations!$A$2:$C$25,3,TRUE),"")</f>
        <v>#DIV/0!</v>
      </c>
      <c r="S287" s="17" t="str">
        <f>IF(H287&gt;0,VLOOKUP(H287,Reading!$A$3:$B$61,2,FALSE),"")</f>
        <v/>
      </c>
      <c r="T287" s="38" t="str">
        <f>IF(J287&gt;0,VLOOKUP(J287,'TA scores'!$A$2:$B$16,2,FALSE),"")</f>
        <v/>
      </c>
      <c r="U287" s="16" t="str">
        <f>IF(I287&gt;0,VLOOKUP(I287,Maths!$A$3:$B$121,2,FALSE),"")</f>
        <v/>
      </c>
      <c r="V287" s="16" t="str">
        <f>IF(K287&gt;0,VLOOKUP(K287,GPS!$A$3:$B$121,2,FALSE),"")</f>
        <v/>
      </c>
      <c r="W287" s="39" t="e">
        <f>IF(R287&lt;&gt;"",VLOOKUP(R287,Expectations!$C$2:$F$25,2,FALSE),"")</f>
        <v>#DIV/0!</v>
      </c>
      <c r="X287" s="39" t="e">
        <f>IF(R287&lt;&gt;"",VLOOKUP(R287,Expectations!$C$2:$F$25,3,FALSE),"")</f>
        <v>#DIV/0!</v>
      </c>
      <c r="Y287" s="39" t="e">
        <f>IF(R287&lt;&gt;"",VLOOKUP(R287,Expectations!$C$2:$F$25,4,FALSE),"")</f>
        <v>#DIV/0!</v>
      </c>
      <c r="Z287" s="5" t="str">
        <f t="shared" si="26"/>
        <v/>
      </c>
      <c r="AA287" s="5" t="str">
        <f t="shared" si="27"/>
        <v/>
      </c>
      <c r="AB287" s="5" t="str">
        <f t="shared" si="28"/>
        <v/>
      </c>
    </row>
    <row r="288" spans="1:28" x14ac:dyDescent="0.35">
      <c r="A288" s="20"/>
      <c r="B288" s="19"/>
      <c r="C288" s="19"/>
      <c r="D288" s="19"/>
      <c r="E288" s="18"/>
      <c r="F288" s="19"/>
      <c r="G288" s="19"/>
      <c r="H288" s="18"/>
      <c r="I288" s="19"/>
      <c r="J288" s="19"/>
      <c r="K288" s="19"/>
      <c r="L288" s="34" t="str">
        <f>IF(E288&lt;&gt;0,VLOOKUP(E288,'Prior Attainment'!$A$3:$B$23,2,FALSE),"")</f>
        <v/>
      </c>
      <c r="M288" s="34" t="str">
        <f>IF(F288&lt;&gt;0,VLOOKUP(F288,'Prior Attainment'!$A$3:$B$23,2,FALSE),"")</f>
        <v/>
      </c>
      <c r="N288" s="34" t="str">
        <f>IF(G288&lt;&gt;0,VLOOKUP(G288,'Prior Attainment'!$A$3:$B$23,2,FALSE),"")</f>
        <v/>
      </c>
      <c r="O288" s="35" t="e">
        <f t="shared" si="24"/>
        <v>#DIV/0!</v>
      </c>
      <c r="P288" s="35" t="e">
        <f t="shared" si="25"/>
        <v>#DIV/0!</v>
      </c>
      <c r="Q288" s="36" t="e">
        <f>IF(P288&lt;&gt;"",VLOOKUP(P288,Expectations!$A$2:$B$25,2,TRUE),"")</f>
        <v>#DIV/0!</v>
      </c>
      <c r="R288" s="37" t="e">
        <f>IF(P288&lt;&gt;"",VLOOKUP(P288,Expectations!$A$2:$C$25,3,TRUE),"")</f>
        <v>#DIV/0!</v>
      </c>
      <c r="S288" s="17" t="str">
        <f>IF(H288&gt;0,VLOOKUP(H288,Reading!$A$3:$B$61,2,FALSE),"")</f>
        <v/>
      </c>
      <c r="T288" s="38" t="str">
        <f>IF(J288&gt;0,VLOOKUP(J288,'TA scores'!$A$2:$B$16,2,FALSE),"")</f>
        <v/>
      </c>
      <c r="U288" s="16" t="str">
        <f>IF(I288&gt;0,VLOOKUP(I288,Maths!$A$3:$B$121,2,FALSE),"")</f>
        <v/>
      </c>
      <c r="V288" s="16" t="str">
        <f>IF(K288&gt;0,VLOOKUP(K288,GPS!$A$3:$B$121,2,FALSE),"")</f>
        <v/>
      </c>
      <c r="W288" s="39" t="e">
        <f>IF(R288&lt;&gt;"",VLOOKUP(R288,Expectations!$C$2:$F$25,2,FALSE),"")</f>
        <v>#DIV/0!</v>
      </c>
      <c r="X288" s="39" t="e">
        <f>IF(R288&lt;&gt;"",VLOOKUP(R288,Expectations!$C$2:$F$25,3,FALSE),"")</f>
        <v>#DIV/0!</v>
      </c>
      <c r="Y288" s="39" t="e">
        <f>IF(R288&lt;&gt;"",VLOOKUP(R288,Expectations!$C$2:$F$25,4,FALSE),"")</f>
        <v>#DIV/0!</v>
      </c>
      <c r="Z288" s="5" t="str">
        <f t="shared" si="26"/>
        <v/>
      </c>
      <c r="AA288" s="5" t="str">
        <f t="shared" si="27"/>
        <v/>
      </c>
      <c r="AB288" s="5" t="str">
        <f t="shared" si="28"/>
        <v/>
      </c>
    </row>
    <row r="289" spans="1:28" x14ac:dyDescent="0.35">
      <c r="A289" s="20"/>
      <c r="B289" s="19"/>
      <c r="C289" s="19"/>
      <c r="D289" s="19"/>
      <c r="E289" s="18"/>
      <c r="F289" s="19"/>
      <c r="G289" s="19"/>
      <c r="H289" s="18"/>
      <c r="I289" s="19"/>
      <c r="J289" s="19"/>
      <c r="K289" s="19"/>
      <c r="L289" s="34" t="str">
        <f>IF(E289&lt;&gt;0,VLOOKUP(E289,'Prior Attainment'!$A$3:$B$23,2,FALSE),"")</f>
        <v/>
      </c>
      <c r="M289" s="34" t="str">
        <f>IF(F289&lt;&gt;0,VLOOKUP(F289,'Prior Attainment'!$A$3:$B$23,2,FALSE),"")</f>
        <v/>
      </c>
      <c r="N289" s="34" t="str">
        <f>IF(G289&lt;&gt;0,VLOOKUP(G289,'Prior Attainment'!$A$3:$B$23,2,FALSE),"")</f>
        <v/>
      </c>
      <c r="O289" s="35" t="e">
        <f t="shared" si="24"/>
        <v>#DIV/0!</v>
      </c>
      <c r="P289" s="35" t="e">
        <f t="shared" si="25"/>
        <v>#DIV/0!</v>
      </c>
      <c r="Q289" s="36" t="e">
        <f>IF(P289&lt;&gt;"",VLOOKUP(P289,Expectations!$A$2:$B$25,2,TRUE),"")</f>
        <v>#DIV/0!</v>
      </c>
      <c r="R289" s="37" t="e">
        <f>IF(P289&lt;&gt;"",VLOOKUP(P289,Expectations!$A$2:$C$25,3,TRUE),"")</f>
        <v>#DIV/0!</v>
      </c>
      <c r="S289" s="17" t="str">
        <f>IF(H289&gt;0,VLOOKUP(H289,Reading!$A$3:$B$61,2,FALSE),"")</f>
        <v/>
      </c>
      <c r="T289" s="38" t="str">
        <f>IF(J289&gt;0,VLOOKUP(J289,'TA scores'!$A$2:$B$16,2,FALSE),"")</f>
        <v/>
      </c>
      <c r="U289" s="16" t="str">
        <f>IF(I289&gt;0,VLOOKUP(I289,Maths!$A$3:$B$121,2,FALSE),"")</f>
        <v/>
      </c>
      <c r="V289" s="16" t="str">
        <f>IF(K289&gt;0,VLOOKUP(K289,GPS!$A$3:$B$121,2,FALSE),"")</f>
        <v/>
      </c>
      <c r="W289" s="39" t="e">
        <f>IF(R289&lt;&gt;"",VLOOKUP(R289,Expectations!$C$2:$F$25,2,FALSE),"")</f>
        <v>#DIV/0!</v>
      </c>
      <c r="X289" s="39" t="e">
        <f>IF(R289&lt;&gt;"",VLOOKUP(R289,Expectations!$C$2:$F$25,3,FALSE),"")</f>
        <v>#DIV/0!</v>
      </c>
      <c r="Y289" s="39" t="e">
        <f>IF(R289&lt;&gt;"",VLOOKUP(R289,Expectations!$C$2:$F$25,4,FALSE),"")</f>
        <v>#DIV/0!</v>
      </c>
      <c r="Z289" s="5" t="str">
        <f t="shared" si="26"/>
        <v/>
      </c>
      <c r="AA289" s="5" t="str">
        <f t="shared" si="27"/>
        <v/>
      </c>
      <c r="AB289" s="5" t="str">
        <f t="shared" si="28"/>
        <v/>
      </c>
    </row>
    <row r="290" spans="1:28" x14ac:dyDescent="0.35">
      <c r="A290" s="20"/>
      <c r="B290" s="19"/>
      <c r="C290" s="19"/>
      <c r="D290" s="19"/>
      <c r="E290" s="18"/>
      <c r="F290" s="19"/>
      <c r="G290" s="19"/>
      <c r="H290" s="18"/>
      <c r="I290" s="19"/>
      <c r="J290" s="19"/>
      <c r="K290" s="19"/>
      <c r="L290" s="34" t="str">
        <f>IF(E290&lt;&gt;0,VLOOKUP(E290,'Prior Attainment'!$A$3:$B$23,2,FALSE),"")</f>
        <v/>
      </c>
      <c r="M290" s="34" t="str">
        <f>IF(F290&lt;&gt;0,VLOOKUP(F290,'Prior Attainment'!$A$3:$B$23,2,FALSE),"")</f>
        <v/>
      </c>
      <c r="N290" s="34" t="str">
        <f>IF(G290&lt;&gt;0,VLOOKUP(G290,'Prior Attainment'!$A$3:$B$23,2,FALSE),"")</f>
        <v/>
      </c>
      <c r="O290" s="35" t="e">
        <f t="shared" si="24"/>
        <v>#DIV/0!</v>
      </c>
      <c r="P290" s="35" t="e">
        <f t="shared" si="25"/>
        <v>#DIV/0!</v>
      </c>
      <c r="Q290" s="36" t="e">
        <f>IF(P290&lt;&gt;"",VLOOKUP(P290,Expectations!$A$2:$B$25,2,TRUE),"")</f>
        <v>#DIV/0!</v>
      </c>
      <c r="R290" s="37" t="e">
        <f>IF(P290&lt;&gt;"",VLOOKUP(P290,Expectations!$A$2:$C$25,3,TRUE),"")</f>
        <v>#DIV/0!</v>
      </c>
      <c r="S290" s="17" t="str">
        <f>IF(H290&gt;0,VLOOKUP(H290,Reading!$A$3:$B$61,2,FALSE),"")</f>
        <v/>
      </c>
      <c r="T290" s="38" t="str">
        <f>IF(J290&gt;0,VLOOKUP(J290,'TA scores'!$A$2:$B$16,2,FALSE),"")</f>
        <v/>
      </c>
      <c r="U290" s="16" t="str">
        <f>IF(I290&gt;0,VLOOKUP(I290,Maths!$A$3:$B$121,2,FALSE),"")</f>
        <v/>
      </c>
      <c r="V290" s="16" t="str">
        <f>IF(K290&gt;0,VLOOKUP(K290,GPS!$A$3:$B$121,2,FALSE),"")</f>
        <v/>
      </c>
      <c r="W290" s="39" t="e">
        <f>IF(R290&lt;&gt;"",VLOOKUP(R290,Expectations!$C$2:$F$25,2,FALSE),"")</f>
        <v>#DIV/0!</v>
      </c>
      <c r="X290" s="39" t="e">
        <f>IF(R290&lt;&gt;"",VLOOKUP(R290,Expectations!$C$2:$F$25,3,FALSE),"")</f>
        <v>#DIV/0!</v>
      </c>
      <c r="Y290" s="39" t="e">
        <f>IF(R290&lt;&gt;"",VLOOKUP(R290,Expectations!$C$2:$F$25,4,FALSE),"")</f>
        <v>#DIV/0!</v>
      </c>
      <c r="Z290" s="5" t="str">
        <f t="shared" si="26"/>
        <v/>
      </c>
      <c r="AA290" s="5" t="str">
        <f t="shared" si="27"/>
        <v/>
      </c>
      <c r="AB290" s="5" t="str">
        <f t="shared" si="28"/>
        <v/>
      </c>
    </row>
    <row r="291" spans="1:28" x14ac:dyDescent="0.35">
      <c r="A291" s="20"/>
      <c r="B291" s="19"/>
      <c r="C291" s="19"/>
      <c r="D291" s="19"/>
      <c r="E291" s="18"/>
      <c r="F291" s="19"/>
      <c r="G291" s="19"/>
      <c r="H291" s="18"/>
      <c r="I291" s="19"/>
      <c r="J291" s="19"/>
      <c r="K291" s="19"/>
      <c r="L291" s="34" t="str">
        <f>IF(E291&lt;&gt;0,VLOOKUP(E291,'Prior Attainment'!$A$3:$B$23,2,FALSE),"")</f>
        <v/>
      </c>
      <c r="M291" s="34" t="str">
        <f>IF(F291&lt;&gt;0,VLOOKUP(F291,'Prior Attainment'!$A$3:$B$23,2,FALSE),"")</f>
        <v/>
      </c>
      <c r="N291" s="34" t="str">
        <f>IF(G291&lt;&gt;0,VLOOKUP(G291,'Prior Attainment'!$A$3:$B$23,2,FALSE),"")</f>
        <v/>
      </c>
      <c r="O291" s="35" t="e">
        <f t="shared" si="24"/>
        <v>#DIV/0!</v>
      </c>
      <c r="P291" s="35" t="e">
        <f t="shared" si="25"/>
        <v>#DIV/0!</v>
      </c>
      <c r="Q291" s="36" t="e">
        <f>IF(P291&lt;&gt;"",VLOOKUP(P291,Expectations!$A$2:$B$25,2,TRUE),"")</f>
        <v>#DIV/0!</v>
      </c>
      <c r="R291" s="37" t="e">
        <f>IF(P291&lt;&gt;"",VLOOKUP(P291,Expectations!$A$2:$C$25,3,TRUE),"")</f>
        <v>#DIV/0!</v>
      </c>
      <c r="S291" s="17" t="str">
        <f>IF(H291&gt;0,VLOOKUP(H291,Reading!$A$3:$B$61,2,FALSE),"")</f>
        <v/>
      </c>
      <c r="T291" s="38" t="str">
        <f>IF(J291&gt;0,VLOOKUP(J291,'TA scores'!$A$2:$B$16,2,FALSE),"")</f>
        <v/>
      </c>
      <c r="U291" s="16" t="str">
        <f>IF(I291&gt;0,VLOOKUP(I291,Maths!$A$3:$B$121,2,FALSE),"")</f>
        <v/>
      </c>
      <c r="V291" s="16" t="str">
        <f>IF(K291&gt;0,VLOOKUP(K291,GPS!$A$3:$B$121,2,FALSE),"")</f>
        <v/>
      </c>
      <c r="W291" s="39" t="e">
        <f>IF(R291&lt;&gt;"",VLOOKUP(R291,Expectations!$C$2:$F$25,2,FALSE),"")</f>
        <v>#DIV/0!</v>
      </c>
      <c r="X291" s="39" t="e">
        <f>IF(R291&lt;&gt;"",VLOOKUP(R291,Expectations!$C$2:$F$25,3,FALSE),"")</f>
        <v>#DIV/0!</v>
      </c>
      <c r="Y291" s="39" t="e">
        <f>IF(R291&lt;&gt;"",VLOOKUP(R291,Expectations!$C$2:$F$25,4,FALSE),"")</f>
        <v>#DIV/0!</v>
      </c>
      <c r="Z291" s="5" t="str">
        <f t="shared" si="26"/>
        <v/>
      </c>
      <c r="AA291" s="5" t="str">
        <f t="shared" si="27"/>
        <v/>
      </c>
      <c r="AB291" s="5" t="str">
        <f t="shared" si="28"/>
        <v/>
      </c>
    </row>
    <row r="292" spans="1:28" x14ac:dyDescent="0.35">
      <c r="A292" s="20"/>
      <c r="B292" s="19"/>
      <c r="C292" s="19"/>
      <c r="D292" s="19"/>
      <c r="E292" s="18"/>
      <c r="F292" s="19"/>
      <c r="G292" s="19"/>
      <c r="H292" s="18"/>
      <c r="I292" s="19"/>
      <c r="J292" s="19"/>
      <c r="K292" s="19"/>
      <c r="L292" s="34" t="str">
        <f>IF(E292&lt;&gt;0,VLOOKUP(E292,'Prior Attainment'!$A$3:$B$23,2,FALSE),"")</f>
        <v/>
      </c>
      <c r="M292" s="34" t="str">
        <f>IF(F292&lt;&gt;0,VLOOKUP(F292,'Prior Attainment'!$A$3:$B$23,2,FALSE),"")</f>
        <v/>
      </c>
      <c r="N292" s="34" t="str">
        <f>IF(G292&lt;&gt;0,VLOOKUP(G292,'Prior Attainment'!$A$3:$B$23,2,FALSE),"")</f>
        <v/>
      </c>
      <c r="O292" s="35" t="e">
        <f t="shared" si="24"/>
        <v>#DIV/0!</v>
      </c>
      <c r="P292" s="35" t="e">
        <f t="shared" si="25"/>
        <v>#DIV/0!</v>
      </c>
      <c r="Q292" s="36" t="e">
        <f>IF(P292&lt;&gt;"",VLOOKUP(P292,Expectations!$A$2:$B$25,2,TRUE),"")</f>
        <v>#DIV/0!</v>
      </c>
      <c r="R292" s="37" t="e">
        <f>IF(P292&lt;&gt;"",VLOOKUP(P292,Expectations!$A$2:$C$25,3,TRUE),"")</f>
        <v>#DIV/0!</v>
      </c>
      <c r="S292" s="17" t="str">
        <f>IF(H292&gt;0,VLOOKUP(H292,Reading!$A$3:$B$61,2,FALSE),"")</f>
        <v/>
      </c>
      <c r="T292" s="38" t="str">
        <f>IF(J292&gt;0,VLOOKUP(J292,'TA scores'!$A$2:$B$16,2,FALSE),"")</f>
        <v/>
      </c>
      <c r="U292" s="16" t="str">
        <f>IF(I292&gt;0,VLOOKUP(I292,Maths!$A$3:$B$121,2,FALSE),"")</f>
        <v/>
      </c>
      <c r="V292" s="16" t="str">
        <f>IF(K292&gt;0,VLOOKUP(K292,GPS!$A$3:$B$121,2,FALSE),"")</f>
        <v/>
      </c>
      <c r="W292" s="39" t="e">
        <f>IF(R292&lt;&gt;"",VLOOKUP(R292,Expectations!$C$2:$F$25,2,FALSE),"")</f>
        <v>#DIV/0!</v>
      </c>
      <c r="X292" s="39" t="e">
        <f>IF(R292&lt;&gt;"",VLOOKUP(R292,Expectations!$C$2:$F$25,3,FALSE),"")</f>
        <v>#DIV/0!</v>
      </c>
      <c r="Y292" s="39" t="e">
        <f>IF(R292&lt;&gt;"",VLOOKUP(R292,Expectations!$C$2:$F$25,4,FALSE),"")</f>
        <v>#DIV/0!</v>
      </c>
      <c r="Z292" s="5" t="str">
        <f t="shared" si="26"/>
        <v/>
      </c>
      <c r="AA292" s="5" t="str">
        <f t="shared" si="27"/>
        <v/>
      </c>
      <c r="AB292" s="5" t="str">
        <f t="shared" si="28"/>
        <v/>
      </c>
    </row>
    <row r="293" spans="1:28" x14ac:dyDescent="0.35">
      <c r="A293" s="20"/>
      <c r="B293" s="19"/>
      <c r="C293" s="19"/>
      <c r="D293" s="19"/>
      <c r="E293" s="18"/>
      <c r="F293" s="19"/>
      <c r="G293" s="19"/>
      <c r="H293" s="18"/>
      <c r="I293" s="19"/>
      <c r="J293" s="19"/>
      <c r="K293" s="19"/>
      <c r="L293" s="34" t="str">
        <f>IF(E293&lt;&gt;0,VLOOKUP(E293,'Prior Attainment'!$A$3:$B$23,2,FALSE),"")</f>
        <v/>
      </c>
      <c r="M293" s="34" t="str">
        <f>IF(F293&lt;&gt;0,VLOOKUP(F293,'Prior Attainment'!$A$3:$B$23,2,FALSE),"")</f>
        <v/>
      </c>
      <c r="N293" s="34" t="str">
        <f>IF(G293&lt;&gt;0,VLOOKUP(G293,'Prior Attainment'!$A$3:$B$23,2,FALSE),"")</f>
        <v/>
      </c>
      <c r="O293" s="35" t="e">
        <f t="shared" si="24"/>
        <v>#DIV/0!</v>
      </c>
      <c r="P293" s="35" t="e">
        <f t="shared" si="25"/>
        <v>#DIV/0!</v>
      </c>
      <c r="Q293" s="36" t="e">
        <f>IF(P293&lt;&gt;"",VLOOKUP(P293,Expectations!$A$2:$B$25,2,TRUE),"")</f>
        <v>#DIV/0!</v>
      </c>
      <c r="R293" s="37" t="e">
        <f>IF(P293&lt;&gt;"",VLOOKUP(P293,Expectations!$A$2:$C$25,3,TRUE),"")</f>
        <v>#DIV/0!</v>
      </c>
      <c r="S293" s="17" t="str">
        <f>IF(H293&gt;0,VLOOKUP(H293,Reading!$A$3:$B$61,2,FALSE),"")</f>
        <v/>
      </c>
      <c r="T293" s="38" t="str">
        <f>IF(J293&gt;0,VLOOKUP(J293,'TA scores'!$A$2:$B$16,2,FALSE),"")</f>
        <v/>
      </c>
      <c r="U293" s="16" t="str">
        <f>IF(I293&gt;0,VLOOKUP(I293,Maths!$A$3:$B$121,2,FALSE),"")</f>
        <v/>
      </c>
      <c r="V293" s="16" t="str">
        <f>IF(K293&gt;0,VLOOKUP(K293,GPS!$A$3:$B$121,2,FALSE),"")</f>
        <v/>
      </c>
      <c r="W293" s="39" t="e">
        <f>IF(R293&lt;&gt;"",VLOOKUP(R293,Expectations!$C$2:$F$25,2,FALSE),"")</f>
        <v>#DIV/0!</v>
      </c>
      <c r="X293" s="39" t="e">
        <f>IF(R293&lt;&gt;"",VLOOKUP(R293,Expectations!$C$2:$F$25,3,FALSE),"")</f>
        <v>#DIV/0!</v>
      </c>
      <c r="Y293" s="39" t="e">
        <f>IF(R293&lt;&gt;"",VLOOKUP(R293,Expectations!$C$2:$F$25,4,FALSE),"")</f>
        <v>#DIV/0!</v>
      </c>
      <c r="Z293" s="5" t="str">
        <f t="shared" si="26"/>
        <v/>
      </c>
      <c r="AA293" s="5" t="str">
        <f t="shared" si="27"/>
        <v/>
      </c>
      <c r="AB293" s="5" t="str">
        <f t="shared" si="28"/>
        <v/>
      </c>
    </row>
    <row r="294" spans="1:28" x14ac:dyDescent="0.35">
      <c r="A294" s="20"/>
      <c r="B294" s="19"/>
      <c r="C294" s="19"/>
      <c r="D294" s="19"/>
      <c r="E294" s="18"/>
      <c r="F294" s="19"/>
      <c r="G294" s="19"/>
      <c r="H294" s="18"/>
      <c r="I294" s="19"/>
      <c r="J294" s="19"/>
      <c r="K294" s="19"/>
      <c r="L294" s="34" t="str">
        <f>IF(E294&lt;&gt;0,VLOOKUP(E294,'Prior Attainment'!$A$3:$B$23,2,FALSE),"")</f>
        <v/>
      </c>
      <c r="M294" s="34" t="str">
        <f>IF(F294&lt;&gt;0,VLOOKUP(F294,'Prior Attainment'!$A$3:$B$23,2,FALSE),"")</f>
        <v/>
      </c>
      <c r="N294" s="34" t="str">
        <f>IF(G294&lt;&gt;0,VLOOKUP(G294,'Prior Attainment'!$A$3:$B$23,2,FALSE),"")</f>
        <v/>
      </c>
      <c r="O294" s="35" t="e">
        <f t="shared" si="24"/>
        <v>#DIV/0!</v>
      </c>
      <c r="P294" s="35" t="e">
        <f t="shared" si="25"/>
        <v>#DIV/0!</v>
      </c>
      <c r="Q294" s="36" t="e">
        <f>IF(P294&lt;&gt;"",VLOOKUP(P294,Expectations!$A$2:$B$25,2,TRUE),"")</f>
        <v>#DIV/0!</v>
      </c>
      <c r="R294" s="37" t="e">
        <f>IF(P294&lt;&gt;"",VLOOKUP(P294,Expectations!$A$2:$C$25,3,TRUE),"")</f>
        <v>#DIV/0!</v>
      </c>
      <c r="S294" s="17" t="str">
        <f>IF(H294&gt;0,VLOOKUP(H294,Reading!$A$3:$B$61,2,FALSE),"")</f>
        <v/>
      </c>
      <c r="T294" s="38" t="str">
        <f>IF(J294&gt;0,VLOOKUP(J294,'TA scores'!$A$2:$B$16,2,FALSE),"")</f>
        <v/>
      </c>
      <c r="U294" s="16" t="str">
        <f>IF(I294&gt;0,VLOOKUP(I294,Maths!$A$3:$B$121,2,FALSE),"")</f>
        <v/>
      </c>
      <c r="V294" s="16" t="str">
        <f>IF(K294&gt;0,VLOOKUP(K294,GPS!$A$3:$B$121,2,FALSE),"")</f>
        <v/>
      </c>
      <c r="W294" s="39" t="e">
        <f>IF(R294&lt;&gt;"",VLOOKUP(R294,Expectations!$C$2:$F$25,2,FALSE),"")</f>
        <v>#DIV/0!</v>
      </c>
      <c r="X294" s="39" t="e">
        <f>IF(R294&lt;&gt;"",VLOOKUP(R294,Expectations!$C$2:$F$25,3,FALSE),"")</f>
        <v>#DIV/0!</v>
      </c>
      <c r="Y294" s="39" t="e">
        <f>IF(R294&lt;&gt;"",VLOOKUP(R294,Expectations!$C$2:$F$25,4,FALSE),"")</f>
        <v>#DIV/0!</v>
      </c>
      <c r="Z294" s="5" t="str">
        <f t="shared" si="26"/>
        <v/>
      </c>
      <c r="AA294" s="5" t="str">
        <f t="shared" si="27"/>
        <v/>
      </c>
      <c r="AB294" s="5" t="str">
        <f t="shared" si="28"/>
        <v/>
      </c>
    </row>
    <row r="295" spans="1:28" x14ac:dyDescent="0.35">
      <c r="A295" s="20"/>
      <c r="B295" s="19"/>
      <c r="C295" s="19"/>
      <c r="D295" s="19"/>
      <c r="E295" s="18"/>
      <c r="F295" s="19"/>
      <c r="G295" s="19"/>
      <c r="H295" s="18"/>
      <c r="I295" s="19"/>
      <c r="J295" s="19"/>
      <c r="K295" s="19"/>
      <c r="L295" s="34" t="str">
        <f>IF(E295&lt;&gt;0,VLOOKUP(E295,'Prior Attainment'!$A$3:$B$23,2,FALSE),"")</f>
        <v/>
      </c>
      <c r="M295" s="34" t="str">
        <f>IF(F295&lt;&gt;0,VLOOKUP(F295,'Prior Attainment'!$A$3:$B$23,2,FALSE),"")</f>
        <v/>
      </c>
      <c r="N295" s="34" t="str">
        <f>IF(G295&lt;&gt;0,VLOOKUP(G295,'Prior Attainment'!$A$3:$B$23,2,FALSE),"")</f>
        <v/>
      </c>
      <c r="O295" s="35" t="e">
        <f t="shared" si="24"/>
        <v>#DIV/0!</v>
      </c>
      <c r="P295" s="35" t="e">
        <f t="shared" si="25"/>
        <v>#DIV/0!</v>
      </c>
      <c r="Q295" s="36" t="e">
        <f>IF(P295&lt;&gt;"",VLOOKUP(P295,Expectations!$A$2:$B$25,2,TRUE),"")</f>
        <v>#DIV/0!</v>
      </c>
      <c r="R295" s="37" t="e">
        <f>IF(P295&lt;&gt;"",VLOOKUP(P295,Expectations!$A$2:$C$25,3,TRUE),"")</f>
        <v>#DIV/0!</v>
      </c>
      <c r="S295" s="17" t="str">
        <f>IF(H295&gt;0,VLOOKUP(H295,Reading!$A$3:$B$61,2,FALSE),"")</f>
        <v/>
      </c>
      <c r="T295" s="38" t="str">
        <f>IF(J295&gt;0,VLOOKUP(J295,'TA scores'!$A$2:$B$16,2,FALSE),"")</f>
        <v/>
      </c>
      <c r="U295" s="16" t="str">
        <f>IF(I295&gt;0,VLOOKUP(I295,Maths!$A$3:$B$121,2,FALSE),"")</f>
        <v/>
      </c>
      <c r="V295" s="16" t="str">
        <f>IF(K295&gt;0,VLOOKUP(K295,GPS!$A$3:$B$121,2,FALSE),"")</f>
        <v/>
      </c>
      <c r="W295" s="39" t="e">
        <f>IF(R295&lt;&gt;"",VLOOKUP(R295,Expectations!$C$2:$F$25,2,FALSE),"")</f>
        <v>#DIV/0!</v>
      </c>
      <c r="X295" s="39" t="e">
        <f>IF(R295&lt;&gt;"",VLOOKUP(R295,Expectations!$C$2:$F$25,3,FALSE),"")</f>
        <v>#DIV/0!</v>
      </c>
      <c r="Y295" s="39" t="e">
        <f>IF(R295&lt;&gt;"",VLOOKUP(R295,Expectations!$C$2:$F$25,4,FALSE),"")</f>
        <v>#DIV/0!</v>
      </c>
      <c r="Z295" s="5" t="str">
        <f t="shared" si="26"/>
        <v/>
      </c>
      <c r="AA295" s="5" t="str">
        <f t="shared" si="27"/>
        <v/>
      </c>
      <c r="AB295" s="5" t="str">
        <f t="shared" si="28"/>
        <v/>
      </c>
    </row>
    <row r="296" spans="1:28" x14ac:dyDescent="0.35">
      <c r="A296" s="20"/>
      <c r="B296" s="19"/>
      <c r="C296" s="19"/>
      <c r="D296" s="19"/>
      <c r="E296" s="18"/>
      <c r="F296" s="19"/>
      <c r="G296" s="19"/>
      <c r="H296" s="18"/>
      <c r="I296" s="19"/>
      <c r="J296" s="19"/>
      <c r="K296" s="19"/>
      <c r="L296" s="34" t="str">
        <f>IF(E296&lt;&gt;0,VLOOKUP(E296,'Prior Attainment'!$A$3:$B$23,2,FALSE),"")</f>
        <v/>
      </c>
      <c r="M296" s="34" t="str">
        <f>IF(F296&lt;&gt;0,VLOOKUP(F296,'Prior Attainment'!$A$3:$B$23,2,FALSE),"")</f>
        <v/>
      </c>
      <c r="N296" s="34" t="str">
        <f>IF(G296&lt;&gt;0,VLOOKUP(G296,'Prior Attainment'!$A$3:$B$23,2,FALSE),"")</f>
        <v/>
      </c>
      <c r="O296" s="35" t="e">
        <f t="shared" si="24"/>
        <v>#DIV/0!</v>
      </c>
      <c r="P296" s="35" t="e">
        <f t="shared" si="25"/>
        <v>#DIV/0!</v>
      </c>
      <c r="Q296" s="36" t="e">
        <f>IF(P296&lt;&gt;"",VLOOKUP(P296,Expectations!$A$2:$B$25,2,TRUE),"")</f>
        <v>#DIV/0!</v>
      </c>
      <c r="R296" s="37" t="e">
        <f>IF(P296&lt;&gt;"",VLOOKUP(P296,Expectations!$A$2:$C$25,3,TRUE),"")</f>
        <v>#DIV/0!</v>
      </c>
      <c r="S296" s="17" t="str">
        <f>IF(H296&gt;0,VLOOKUP(H296,Reading!$A$3:$B$61,2,FALSE),"")</f>
        <v/>
      </c>
      <c r="T296" s="38" t="str">
        <f>IF(J296&gt;0,VLOOKUP(J296,'TA scores'!$A$2:$B$16,2,FALSE),"")</f>
        <v/>
      </c>
      <c r="U296" s="16" t="str">
        <f>IF(I296&gt;0,VLOOKUP(I296,Maths!$A$3:$B$121,2,FALSE),"")</f>
        <v/>
      </c>
      <c r="V296" s="16" t="str">
        <f>IF(K296&gt;0,VLOOKUP(K296,GPS!$A$3:$B$121,2,FALSE),"")</f>
        <v/>
      </c>
      <c r="W296" s="39" t="e">
        <f>IF(R296&lt;&gt;"",VLOOKUP(R296,Expectations!$C$2:$F$25,2,FALSE),"")</f>
        <v>#DIV/0!</v>
      </c>
      <c r="X296" s="39" t="e">
        <f>IF(R296&lt;&gt;"",VLOOKUP(R296,Expectations!$C$2:$F$25,3,FALSE),"")</f>
        <v>#DIV/0!</v>
      </c>
      <c r="Y296" s="39" t="e">
        <f>IF(R296&lt;&gt;"",VLOOKUP(R296,Expectations!$C$2:$F$25,4,FALSE),"")</f>
        <v>#DIV/0!</v>
      </c>
      <c r="Z296" s="5" t="str">
        <f t="shared" si="26"/>
        <v/>
      </c>
      <c r="AA296" s="5" t="str">
        <f t="shared" si="27"/>
        <v/>
      </c>
      <c r="AB296" s="5" t="str">
        <f t="shared" si="28"/>
        <v/>
      </c>
    </row>
    <row r="297" spans="1:28" x14ac:dyDescent="0.35">
      <c r="A297" s="20"/>
      <c r="B297" s="19"/>
      <c r="C297" s="19"/>
      <c r="D297" s="19"/>
      <c r="E297" s="18"/>
      <c r="F297" s="19"/>
      <c r="G297" s="19"/>
      <c r="H297" s="18"/>
      <c r="I297" s="19"/>
      <c r="J297" s="19"/>
      <c r="K297" s="19"/>
      <c r="L297" s="34" t="str">
        <f>IF(E297&lt;&gt;0,VLOOKUP(E297,'Prior Attainment'!$A$3:$B$23,2,FALSE),"")</f>
        <v/>
      </c>
      <c r="M297" s="34" t="str">
        <f>IF(F297&lt;&gt;0,VLOOKUP(F297,'Prior Attainment'!$A$3:$B$23,2,FALSE),"")</f>
        <v/>
      </c>
      <c r="N297" s="34" t="str">
        <f>IF(G297&lt;&gt;0,VLOOKUP(G297,'Prior Attainment'!$A$3:$B$23,2,FALSE),"")</f>
        <v/>
      </c>
      <c r="O297" s="35" t="e">
        <f t="shared" si="24"/>
        <v>#DIV/0!</v>
      </c>
      <c r="P297" s="35" t="e">
        <f t="shared" si="25"/>
        <v>#DIV/0!</v>
      </c>
      <c r="Q297" s="36" t="e">
        <f>IF(P297&lt;&gt;"",VLOOKUP(P297,Expectations!$A$2:$B$25,2,TRUE),"")</f>
        <v>#DIV/0!</v>
      </c>
      <c r="R297" s="37" t="e">
        <f>IF(P297&lt;&gt;"",VLOOKUP(P297,Expectations!$A$2:$C$25,3,TRUE),"")</f>
        <v>#DIV/0!</v>
      </c>
      <c r="S297" s="17" t="str">
        <f>IF(H297&gt;0,VLOOKUP(H297,Reading!$A$3:$B$61,2,FALSE),"")</f>
        <v/>
      </c>
      <c r="T297" s="38" t="str">
        <f>IF(J297&gt;0,VLOOKUP(J297,'TA scores'!$A$2:$B$16,2,FALSE),"")</f>
        <v/>
      </c>
      <c r="U297" s="16" t="str">
        <f>IF(I297&gt;0,VLOOKUP(I297,Maths!$A$3:$B$121,2,FALSE),"")</f>
        <v/>
      </c>
      <c r="V297" s="16" t="str">
        <f>IF(K297&gt;0,VLOOKUP(K297,GPS!$A$3:$B$121,2,FALSE),"")</f>
        <v/>
      </c>
      <c r="W297" s="39" t="e">
        <f>IF(R297&lt;&gt;"",VLOOKUP(R297,Expectations!$C$2:$F$25,2,FALSE),"")</f>
        <v>#DIV/0!</v>
      </c>
      <c r="X297" s="39" t="e">
        <f>IF(R297&lt;&gt;"",VLOOKUP(R297,Expectations!$C$2:$F$25,3,FALSE),"")</f>
        <v>#DIV/0!</v>
      </c>
      <c r="Y297" s="39" t="e">
        <f>IF(R297&lt;&gt;"",VLOOKUP(R297,Expectations!$C$2:$F$25,4,FALSE),"")</f>
        <v>#DIV/0!</v>
      </c>
      <c r="Z297" s="5" t="str">
        <f t="shared" si="26"/>
        <v/>
      </c>
      <c r="AA297" s="5" t="str">
        <f t="shared" si="27"/>
        <v/>
      </c>
      <c r="AB297" s="5" t="str">
        <f t="shared" si="28"/>
        <v/>
      </c>
    </row>
    <row r="298" spans="1:28" x14ac:dyDescent="0.35">
      <c r="A298" s="20"/>
      <c r="B298" s="19"/>
      <c r="C298" s="19"/>
      <c r="D298" s="19"/>
      <c r="E298" s="18"/>
      <c r="F298" s="19"/>
      <c r="G298" s="19"/>
      <c r="H298" s="18"/>
      <c r="I298" s="19"/>
      <c r="J298" s="19"/>
      <c r="K298" s="19"/>
      <c r="L298" s="34" t="str">
        <f>IF(E298&lt;&gt;0,VLOOKUP(E298,'Prior Attainment'!$A$3:$B$23,2,FALSE),"")</f>
        <v/>
      </c>
      <c r="M298" s="34" t="str">
        <f>IF(F298&lt;&gt;0,VLOOKUP(F298,'Prior Attainment'!$A$3:$B$23,2,FALSE),"")</f>
        <v/>
      </c>
      <c r="N298" s="34" t="str">
        <f>IF(G298&lt;&gt;0,VLOOKUP(G298,'Prior Attainment'!$A$3:$B$23,2,FALSE),"")</f>
        <v/>
      </c>
      <c r="O298" s="35" t="e">
        <f t="shared" si="24"/>
        <v>#DIV/0!</v>
      </c>
      <c r="P298" s="35" t="e">
        <f t="shared" si="25"/>
        <v>#DIV/0!</v>
      </c>
      <c r="Q298" s="36" t="e">
        <f>IF(P298&lt;&gt;"",VLOOKUP(P298,Expectations!$A$2:$B$25,2,TRUE),"")</f>
        <v>#DIV/0!</v>
      </c>
      <c r="R298" s="37" t="e">
        <f>IF(P298&lt;&gt;"",VLOOKUP(P298,Expectations!$A$2:$C$25,3,TRUE),"")</f>
        <v>#DIV/0!</v>
      </c>
      <c r="S298" s="17" t="str">
        <f>IF(H298&gt;0,VLOOKUP(H298,Reading!$A$3:$B$61,2,FALSE),"")</f>
        <v/>
      </c>
      <c r="T298" s="38" t="str">
        <f>IF(J298&gt;0,VLOOKUP(J298,'TA scores'!$A$2:$B$16,2,FALSE),"")</f>
        <v/>
      </c>
      <c r="U298" s="16" t="str">
        <f>IF(I298&gt;0,VLOOKUP(I298,Maths!$A$3:$B$121,2,FALSE),"")</f>
        <v/>
      </c>
      <c r="V298" s="16" t="str">
        <f>IF(K298&gt;0,VLOOKUP(K298,GPS!$A$3:$B$121,2,FALSE),"")</f>
        <v/>
      </c>
      <c r="W298" s="39" t="e">
        <f>IF(R298&lt;&gt;"",VLOOKUP(R298,Expectations!$C$2:$F$25,2,FALSE),"")</f>
        <v>#DIV/0!</v>
      </c>
      <c r="X298" s="39" t="e">
        <f>IF(R298&lt;&gt;"",VLOOKUP(R298,Expectations!$C$2:$F$25,3,FALSE),"")</f>
        <v>#DIV/0!</v>
      </c>
      <c r="Y298" s="39" t="e">
        <f>IF(R298&lt;&gt;"",VLOOKUP(R298,Expectations!$C$2:$F$25,4,FALSE),"")</f>
        <v>#DIV/0!</v>
      </c>
      <c r="Z298" s="5" t="str">
        <f t="shared" si="26"/>
        <v/>
      </c>
      <c r="AA298" s="5" t="str">
        <f t="shared" si="27"/>
        <v/>
      </c>
      <c r="AB298" s="5" t="str">
        <f t="shared" si="28"/>
        <v/>
      </c>
    </row>
    <row r="299" spans="1:28" x14ac:dyDescent="0.35">
      <c r="A299" s="20"/>
      <c r="B299" s="19"/>
      <c r="C299" s="19"/>
      <c r="D299" s="19"/>
      <c r="E299" s="18"/>
      <c r="F299" s="19"/>
      <c r="G299" s="19"/>
      <c r="H299" s="18"/>
      <c r="I299" s="19"/>
      <c r="J299" s="19"/>
      <c r="K299" s="19"/>
      <c r="L299" s="34" t="str">
        <f>IF(E299&lt;&gt;0,VLOOKUP(E299,'Prior Attainment'!$A$3:$B$23,2,FALSE),"")</f>
        <v/>
      </c>
      <c r="M299" s="34" t="str">
        <f>IF(F299&lt;&gt;0,VLOOKUP(F299,'Prior Attainment'!$A$3:$B$23,2,FALSE),"")</f>
        <v/>
      </c>
      <c r="N299" s="34" t="str">
        <f>IF(G299&lt;&gt;0,VLOOKUP(G299,'Prior Attainment'!$A$3:$B$23,2,FALSE),"")</f>
        <v/>
      </c>
      <c r="O299" s="35" t="e">
        <f t="shared" si="24"/>
        <v>#DIV/0!</v>
      </c>
      <c r="P299" s="35" t="e">
        <f t="shared" si="25"/>
        <v>#DIV/0!</v>
      </c>
      <c r="Q299" s="36" t="e">
        <f>IF(P299&lt;&gt;"",VLOOKUP(P299,Expectations!$A$2:$B$25,2,TRUE),"")</f>
        <v>#DIV/0!</v>
      </c>
      <c r="R299" s="37" t="e">
        <f>IF(P299&lt;&gt;"",VLOOKUP(P299,Expectations!$A$2:$C$25,3,TRUE),"")</f>
        <v>#DIV/0!</v>
      </c>
      <c r="S299" s="17" t="str">
        <f>IF(H299&gt;0,VLOOKUP(H299,Reading!$A$3:$B$61,2,FALSE),"")</f>
        <v/>
      </c>
      <c r="T299" s="38" t="str">
        <f>IF(J299&gt;0,VLOOKUP(J299,'TA scores'!$A$2:$B$16,2,FALSE),"")</f>
        <v/>
      </c>
      <c r="U299" s="16" t="str">
        <f>IF(I299&gt;0,VLOOKUP(I299,Maths!$A$3:$B$121,2,FALSE),"")</f>
        <v/>
      </c>
      <c r="V299" s="16" t="str">
        <f>IF(K299&gt;0,VLOOKUP(K299,GPS!$A$3:$B$121,2,FALSE),"")</f>
        <v/>
      </c>
      <c r="W299" s="39" t="e">
        <f>IF(R299&lt;&gt;"",VLOOKUP(R299,Expectations!$C$2:$F$25,2,FALSE),"")</f>
        <v>#DIV/0!</v>
      </c>
      <c r="X299" s="39" t="e">
        <f>IF(R299&lt;&gt;"",VLOOKUP(R299,Expectations!$C$2:$F$25,3,FALSE),"")</f>
        <v>#DIV/0!</v>
      </c>
      <c r="Y299" s="39" t="e">
        <f>IF(R299&lt;&gt;"",VLOOKUP(R299,Expectations!$C$2:$F$25,4,FALSE),"")</f>
        <v>#DIV/0!</v>
      </c>
      <c r="Z299" s="5" t="str">
        <f t="shared" si="26"/>
        <v/>
      </c>
      <c r="AA299" s="5" t="str">
        <f t="shared" si="27"/>
        <v/>
      </c>
      <c r="AB299" s="5" t="str">
        <f t="shared" si="28"/>
        <v/>
      </c>
    </row>
    <row r="300" spans="1:28" x14ac:dyDescent="0.35">
      <c r="A300" s="20"/>
      <c r="B300" s="19"/>
      <c r="C300" s="19"/>
      <c r="D300" s="19"/>
      <c r="E300" s="18"/>
      <c r="F300" s="19"/>
      <c r="G300" s="19"/>
      <c r="H300" s="18"/>
      <c r="I300" s="19"/>
      <c r="J300" s="19"/>
      <c r="K300" s="19"/>
      <c r="L300" s="34" t="str">
        <f>IF(E300&lt;&gt;0,VLOOKUP(E300,'Prior Attainment'!$A$3:$B$23,2,FALSE),"")</f>
        <v/>
      </c>
      <c r="M300" s="34" t="str">
        <f>IF(F300&lt;&gt;0,VLOOKUP(F300,'Prior Attainment'!$A$3:$B$23,2,FALSE),"")</f>
        <v/>
      </c>
      <c r="N300" s="34" t="str">
        <f>IF(G300&lt;&gt;0,VLOOKUP(G300,'Prior Attainment'!$A$3:$B$23,2,FALSE),"")</f>
        <v/>
      </c>
      <c r="O300" s="35" t="e">
        <f t="shared" si="24"/>
        <v>#DIV/0!</v>
      </c>
      <c r="P300" s="35" t="e">
        <f t="shared" si="25"/>
        <v>#DIV/0!</v>
      </c>
      <c r="Q300" s="36" t="e">
        <f>IF(P300&lt;&gt;"",VLOOKUP(P300,Expectations!$A$2:$B$25,2,TRUE),"")</f>
        <v>#DIV/0!</v>
      </c>
      <c r="R300" s="37" t="e">
        <f>IF(P300&lt;&gt;"",VLOOKUP(P300,Expectations!$A$2:$C$25,3,TRUE),"")</f>
        <v>#DIV/0!</v>
      </c>
      <c r="S300" s="17" t="str">
        <f>IF(H300&gt;0,VLOOKUP(H300,Reading!$A$3:$B$61,2,FALSE),"")</f>
        <v/>
      </c>
      <c r="T300" s="38" t="str">
        <f>IF(J300&gt;0,VLOOKUP(J300,'TA scores'!$A$2:$B$16,2,FALSE),"")</f>
        <v/>
      </c>
      <c r="U300" s="16" t="str">
        <f>IF(I300&gt;0,VLOOKUP(I300,Maths!$A$3:$B$121,2,FALSE),"")</f>
        <v/>
      </c>
      <c r="V300" s="16" t="str">
        <f>IF(K300&gt;0,VLOOKUP(K300,GPS!$A$3:$B$121,2,FALSE),"")</f>
        <v/>
      </c>
      <c r="W300" s="39" t="e">
        <f>IF(R300&lt;&gt;"",VLOOKUP(R300,Expectations!$C$2:$F$25,2,FALSE),"")</f>
        <v>#DIV/0!</v>
      </c>
      <c r="X300" s="39" t="e">
        <f>IF(R300&lt;&gt;"",VLOOKUP(R300,Expectations!$C$2:$F$25,3,FALSE),"")</f>
        <v>#DIV/0!</v>
      </c>
      <c r="Y300" s="39" t="e">
        <f>IF(R300&lt;&gt;"",VLOOKUP(R300,Expectations!$C$2:$F$25,4,FALSE),"")</f>
        <v>#DIV/0!</v>
      </c>
      <c r="Z300" s="5" t="str">
        <f t="shared" si="26"/>
        <v/>
      </c>
      <c r="AA300" s="5" t="str">
        <f t="shared" si="27"/>
        <v/>
      </c>
      <c r="AB300" s="5" t="str">
        <f t="shared" si="28"/>
        <v/>
      </c>
    </row>
    <row r="301" spans="1:28" x14ac:dyDescent="0.35">
      <c r="A301" s="20"/>
      <c r="B301" s="19"/>
      <c r="C301" s="19"/>
      <c r="D301" s="19"/>
      <c r="E301" s="18"/>
      <c r="F301" s="19"/>
      <c r="G301" s="19"/>
      <c r="H301" s="18"/>
      <c r="I301" s="19"/>
      <c r="J301" s="19"/>
      <c r="K301" s="19"/>
      <c r="L301" s="34" t="str">
        <f>IF(E301&lt;&gt;0,VLOOKUP(E301,'Prior Attainment'!$A$3:$B$23,2,FALSE),"")</f>
        <v/>
      </c>
      <c r="M301" s="34" t="str">
        <f>IF(F301&lt;&gt;0,VLOOKUP(F301,'Prior Attainment'!$A$3:$B$23,2,FALSE),"")</f>
        <v/>
      </c>
      <c r="N301" s="34" t="str">
        <f>IF(G301&lt;&gt;0,VLOOKUP(G301,'Prior Attainment'!$A$3:$B$23,2,FALSE),"")</f>
        <v/>
      </c>
      <c r="O301" s="35" t="e">
        <f t="shared" si="24"/>
        <v>#DIV/0!</v>
      </c>
      <c r="P301" s="35" t="e">
        <f t="shared" si="25"/>
        <v>#DIV/0!</v>
      </c>
      <c r="Q301" s="36" t="e">
        <f>IF(P301&lt;&gt;"",VLOOKUP(P301,Expectations!$A$2:$B$25,2,TRUE),"")</f>
        <v>#DIV/0!</v>
      </c>
      <c r="R301" s="37" t="e">
        <f>IF(P301&lt;&gt;"",VLOOKUP(P301,Expectations!$A$2:$C$25,3,TRUE),"")</f>
        <v>#DIV/0!</v>
      </c>
      <c r="S301" s="17" t="str">
        <f>IF(H301&gt;0,VLOOKUP(H301,Reading!$A$3:$B$61,2,FALSE),"")</f>
        <v/>
      </c>
      <c r="T301" s="38" t="str">
        <f>IF(J301&gt;0,VLOOKUP(J301,'TA scores'!$A$2:$B$16,2,FALSE),"")</f>
        <v/>
      </c>
      <c r="U301" s="16" t="str">
        <f>IF(I301&gt;0,VLOOKUP(I301,Maths!$A$3:$B$121,2,FALSE),"")</f>
        <v/>
      </c>
      <c r="V301" s="16" t="str">
        <f>IF(K301&gt;0,VLOOKUP(K301,GPS!$A$3:$B$121,2,FALSE),"")</f>
        <v/>
      </c>
      <c r="W301" s="39" t="e">
        <f>IF(R301&lt;&gt;"",VLOOKUP(R301,Expectations!$C$2:$F$25,2,FALSE),"")</f>
        <v>#DIV/0!</v>
      </c>
      <c r="X301" s="39" t="e">
        <f>IF(R301&lt;&gt;"",VLOOKUP(R301,Expectations!$C$2:$F$25,3,FALSE),"")</f>
        <v>#DIV/0!</v>
      </c>
      <c r="Y301" s="39" t="e">
        <f>IF(R301&lt;&gt;"",VLOOKUP(R301,Expectations!$C$2:$F$25,4,FALSE),"")</f>
        <v>#DIV/0!</v>
      </c>
      <c r="Z301" s="5" t="str">
        <f t="shared" si="26"/>
        <v/>
      </c>
      <c r="AA301" s="5" t="str">
        <f t="shared" si="27"/>
        <v/>
      </c>
      <c r="AB301" s="5" t="str">
        <f t="shared" si="28"/>
        <v/>
      </c>
    </row>
    <row r="302" spans="1:28" x14ac:dyDescent="0.35">
      <c r="A302" s="20"/>
      <c r="B302" s="19"/>
      <c r="C302" s="19"/>
      <c r="D302" s="19"/>
      <c r="E302" s="18"/>
      <c r="F302" s="19"/>
      <c r="G302" s="19"/>
      <c r="H302" s="18"/>
      <c r="I302" s="19"/>
      <c r="J302" s="19"/>
      <c r="K302" s="19"/>
      <c r="L302" s="34" t="str">
        <f>IF(E302&lt;&gt;0,VLOOKUP(E302,'Prior Attainment'!$A$3:$B$23,2,FALSE),"")</f>
        <v/>
      </c>
      <c r="M302" s="34" t="str">
        <f>IF(F302&lt;&gt;0,VLOOKUP(F302,'Prior Attainment'!$A$3:$B$23,2,FALSE),"")</f>
        <v/>
      </c>
      <c r="N302" s="34" t="str">
        <f>IF(G302&lt;&gt;0,VLOOKUP(G302,'Prior Attainment'!$A$3:$B$23,2,FALSE),"")</f>
        <v/>
      </c>
      <c r="O302" s="35" t="e">
        <f t="shared" si="24"/>
        <v>#DIV/0!</v>
      </c>
      <c r="P302" s="35" t="e">
        <f t="shared" si="25"/>
        <v>#DIV/0!</v>
      </c>
      <c r="Q302" s="36" t="e">
        <f>IF(P302&lt;&gt;"",VLOOKUP(P302,Expectations!$A$2:$B$25,2,TRUE),"")</f>
        <v>#DIV/0!</v>
      </c>
      <c r="R302" s="37" t="e">
        <f>IF(P302&lt;&gt;"",VLOOKUP(P302,Expectations!$A$2:$C$25,3,TRUE),"")</f>
        <v>#DIV/0!</v>
      </c>
      <c r="S302" s="17" t="str">
        <f>IF(H302&gt;0,VLOOKUP(H302,Reading!$A$3:$B$61,2,FALSE),"")</f>
        <v/>
      </c>
      <c r="T302" s="38" t="str">
        <f>IF(J302&gt;0,VLOOKUP(J302,'TA scores'!$A$2:$B$16,2,FALSE),"")</f>
        <v/>
      </c>
      <c r="U302" s="16" t="str">
        <f>IF(I302&gt;0,VLOOKUP(I302,Maths!$A$3:$B$121,2,FALSE),"")</f>
        <v/>
      </c>
      <c r="V302" s="16" t="str">
        <f>IF(K302&gt;0,VLOOKUP(K302,GPS!$A$3:$B$121,2,FALSE),"")</f>
        <v/>
      </c>
      <c r="W302" s="39" t="e">
        <f>IF(R302&lt;&gt;"",VLOOKUP(R302,Expectations!$C$2:$F$25,2,FALSE),"")</f>
        <v>#DIV/0!</v>
      </c>
      <c r="X302" s="39" t="e">
        <f>IF(R302&lt;&gt;"",VLOOKUP(R302,Expectations!$C$2:$F$25,3,FALSE),"")</f>
        <v>#DIV/0!</v>
      </c>
      <c r="Y302" s="39" t="e">
        <f>IF(R302&lt;&gt;"",VLOOKUP(R302,Expectations!$C$2:$F$25,4,FALSE),"")</f>
        <v>#DIV/0!</v>
      </c>
      <c r="Z302" s="5" t="str">
        <f t="shared" si="26"/>
        <v/>
      </c>
      <c r="AA302" s="5" t="str">
        <f t="shared" si="27"/>
        <v/>
      </c>
      <c r="AB302" s="5" t="str">
        <f t="shared" si="28"/>
        <v/>
      </c>
    </row>
    <row r="303" spans="1:28" x14ac:dyDescent="0.35">
      <c r="A303" s="20"/>
      <c r="B303" s="19"/>
      <c r="C303" s="19"/>
      <c r="D303" s="19"/>
      <c r="E303" s="18"/>
      <c r="F303" s="19"/>
      <c r="G303" s="19"/>
      <c r="H303" s="18"/>
      <c r="I303" s="19"/>
      <c r="J303" s="19"/>
      <c r="K303" s="19"/>
      <c r="L303" s="34" t="str">
        <f>IF(E303&lt;&gt;0,VLOOKUP(E303,'Prior Attainment'!$A$3:$B$23,2,FALSE),"")</f>
        <v/>
      </c>
      <c r="M303" s="34" t="str">
        <f>IF(F303&lt;&gt;0,VLOOKUP(F303,'Prior Attainment'!$A$3:$B$23,2,FALSE),"")</f>
        <v/>
      </c>
      <c r="N303" s="34" t="str">
        <f>IF(G303&lt;&gt;0,VLOOKUP(G303,'Prior Attainment'!$A$3:$B$23,2,FALSE),"")</f>
        <v/>
      </c>
      <c r="O303" s="35" t="e">
        <f t="shared" si="24"/>
        <v>#DIV/0!</v>
      </c>
      <c r="P303" s="35" t="e">
        <f t="shared" si="25"/>
        <v>#DIV/0!</v>
      </c>
      <c r="Q303" s="36" t="e">
        <f>IF(P303&lt;&gt;"",VLOOKUP(P303,Expectations!$A$2:$B$25,2,TRUE),"")</f>
        <v>#DIV/0!</v>
      </c>
      <c r="R303" s="37" t="e">
        <f>IF(P303&lt;&gt;"",VLOOKUP(P303,Expectations!$A$2:$C$25,3,TRUE),"")</f>
        <v>#DIV/0!</v>
      </c>
      <c r="S303" s="17" t="str">
        <f>IF(H303&gt;0,VLOOKUP(H303,Reading!$A$3:$B$61,2,FALSE),"")</f>
        <v/>
      </c>
      <c r="T303" s="38" t="str">
        <f>IF(J303&gt;0,VLOOKUP(J303,'TA scores'!$A$2:$B$16,2,FALSE),"")</f>
        <v/>
      </c>
      <c r="U303" s="16" t="str">
        <f>IF(I303&gt;0,VLOOKUP(I303,Maths!$A$3:$B$121,2,FALSE),"")</f>
        <v/>
      </c>
      <c r="V303" s="16" t="str">
        <f>IF(K303&gt;0,VLOOKUP(K303,GPS!$A$3:$B$121,2,FALSE),"")</f>
        <v/>
      </c>
      <c r="W303" s="39" t="e">
        <f>IF(R303&lt;&gt;"",VLOOKUP(R303,Expectations!$C$2:$F$25,2,FALSE),"")</f>
        <v>#DIV/0!</v>
      </c>
      <c r="X303" s="39" t="e">
        <f>IF(R303&lt;&gt;"",VLOOKUP(R303,Expectations!$C$2:$F$25,3,FALSE),"")</f>
        <v>#DIV/0!</v>
      </c>
      <c r="Y303" s="39" t="e">
        <f>IF(R303&lt;&gt;"",VLOOKUP(R303,Expectations!$C$2:$F$25,4,FALSE),"")</f>
        <v>#DIV/0!</v>
      </c>
      <c r="Z303" s="5" t="str">
        <f t="shared" si="26"/>
        <v/>
      </c>
      <c r="AA303" s="5" t="str">
        <f t="shared" si="27"/>
        <v/>
      </c>
      <c r="AB303" s="5" t="str">
        <f t="shared" si="28"/>
        <v/>
      </c>
    </row>
    <row r="304" spans="1:28" x14ac:dyDescent="0.35">
      <c r="A304" s="20"/>
      <c r="B304" s="19"/>
      <c r="C304" s="19"/>
      <c r="D304" s="19"/>
      <c r="E304" s="18"/>
      <c r="F304" s="19"/>
      <c r="G304" s="19"/>
      <c r="H304" s="18"/>
      <c r="I304" s="19"/>
      <c r="J304" s="19"/>
      <c r="K304" s="19"/>
      <c r="L304" s="34" t="str">
        <f>IF(E304&lt;&gt;0,VLOOKUP(E304,'Prior Attainment'!$A$3:$B$23,2,FALSE),"")</f>
        <v/>
      </c>
      <c r="M304" s="34" t="str">
        <f>IF(F304&lt;&gt;0,VLOOKUP(F304,'Prior Attainment'!$A$3:$B$23,2,FALSE),"")</f>
        <v/>
      </c>
      <c r="N304" s="34" t="str">
        <f>IF(G304&lt;&gt;0,VLOOKUP(G304,'Prior Attainment'!$A$3:$B$23,2,FALSE),"")</f>
        <v/>
      </c>
      <c r="O304" s="35" t="e">
        <f t="shared" si="24"/>
        <v>#DIV/0!</v>
      </c>
      <c r="P304" s="35" t="e">
        <f t="shared" si="25"/>
        <v>#DIV/0!</v>
      </c>
      <c r="Q304" s="36" t="e">
        <f>IF(P304&lt;&gt;"",VLOOKUP(P304,Expectations!$A$2:$B$25,2,TRUE),"")</f>
        <v>#DIV/0!</v>
      </c>
      <c r="R304" s="37" t="e">
        <f>IF(P304&lt;&gt;"",VLOOKUP(P304,Expectations!$A$2:$C$25,3,TRUE),"")</f>
        <v>#DIV/0!</v>
      </c>
      <c r="S304" s="17" t="str">
        <f>IF(H304&gt;0,VLOOKUP(H304,Reading!$A$3:$B$61,2,FALSE),"")</f>
        <v/>
      </c>
      <c r="T304" s="38" t="str">
        <f>IF(J304&gt;0,VLOOKUP(J304,'TA scores'!$A$2:$B$16,2,FALSE),"")</f>
        <v/>
      </c>
      <c r="U304" s="16" t="str">
        <f>IF(I304&gt;0,VLOOKUP(I304,Maths!$A$3:$B$121,2,FALSE),"")</f>
        <v/>
      </c>
      <c r="V304" s="16" t="str">
        <f>IF(K304&gt;0,VLOOKUP(K304,GPS!$A$3:$B$121,2,FALSE),"")</f>
        <v/>
      </c>
      <c r="W304" s="39" t="e">
        <f>IF(R304&lt;&gt;"",VLOOKUP(R304,Expectations!$C$2:$F$25,2,FALSE),"")</f>
        <v>#DIV/0!</v>
      </c>
      <c r="X304" s="39" t="e">
        <f>IF(R304&lt;&gt;"",VLOOKUP(R304,Expectations!$C$2:$F$25,3,FALSE),"")</f>
        <v>#DIV/0!</v>
      </c>
      <c r="Y304" s="39" t="e">
        <f>IF(R304&lt;&gt;"",VLOOKUP(R304,Expectations!$C$2:$F$25,4,FALSE),"")</f>
        <v>#DIV/0!</v>
      </c>
      <c r="Z304" s="5" t="str">
        <f t="shared" si="26"/>
        <v/>
      </c>
      <c r="AA304" s="5" t="str">
        <f t="shared" si="27"/>
        <v/>
      </c>
      <c r="AB304" s="5" t="str">
        <f t="shared" si="28"/>
        <v/>
      </c>
    </row>
    <row r="305" spans="1:28" x14ac:dyDescent="0.35">
      <c r="A305" s="20"/>
      <c r="B305" s="19"/>
      <c r="C305" s="19"/>
      <c r="D305" s="19"/>
      <c r="E305" s="18"/>
      <c r="F305" s="19"/>
      <c r="G305" s="19"/>
      <c r="H305" s="18"/>
      <c r="I305" s="19"/>
      <c r="J305" s="19"/>
      <c r="K305" s="19"/>
      <c r="L305" s="34" t="str">
        <f>IF(E305&lt;&gt;0,VLOOKUP(E305,'Prior Attainment'!$A$3:$B$23,2,FALSE),"")</f>
        <v/>
      </c>
      <c r="M305" s="34" t="str">
        <f>IF(F305&lt;&gt;0,VLOOKUP(F305,'Prior Attainment'!$A$3:$B$23,2,FALSE),"")</f>
        <v/>
      </c>
      <c r="N305" s="34" t="str">
        <f>IF(G305&lt;&gt;0,VLOOKUP(G305,'Prior Attainment'!$A$3:$B$23,2,FALSE),"")</f>
        <v/>
      </c>
      <c r="O305" s="35" t="e">
        <f t="shared" si="24"/>
        <v>#DIV/0!</v>
      </c>
      <c r="P305" s="35" t="e">
        <f t="shared" si="25"/>
        <v>#DIV/0!</v>
      </c>
      <c r="Q305" s="36" t="e">
        <f>IF(P305&lt;&gt;"",VLOOKUP(P305,Expectations!$A$2:$B$25,2,TRUE),"")</f>
        <v>#DIV/0!</v>
      </c>
      <c r="R305" s="37" t="e">
        <f>IF(P305&lt;&gt;"",VLOOKUP(P305,Expectations!$A$2:$C$25,3,TRUE),"")</f>
        <v>#DIV/0!</v>
      </c>
      <c r="S305" s="17" t="str">
        <f>IF(H305&gt;0,VLOOKUP(H305,Reading!$A$3:$B$61,2,FALSE),"")</f>
        <v/>
      </c>
      <c r="T305" s="38" t="str">
        <f>IF(J305&gt;0,VLOOKUP(J305,'TA scores'!$A$2:$B$16,2,FALSE),"")</f>
        <v/>
      </c>
      <c r="U305" s="16" t="str">
        <f>IF(I305&gt;0,VLOOKUP(I305,Maths!$A$3:$B$121,2,FALSE),"")</f>
        <v/>
      </c>
      <c r="V305" s="16" t="str">
        <f>IF(K305&gt;0,VLOOKUP(K305,GPS!$A$3:$B$121,2,FALSE),"")</f>
        <v/>
      </c>
      <c r="W305" s="39" t="e">
        <f>IF(R305&lt;&gt;"",VLOOKUP(R305,Expectations!$C$2:$F$25,2,FALSE),"")</f>
        <v>#DIV/0!</v>
      </c>
      <c r="X305" s="39" t="e">
        <f>IF(R305&lt;&gt;"",VLOOKUP(R305,Expectations!$C$2:$F$25,3,FALSE),"")</f>
        <v>#DIV/0!</v>
      </c>
      <c r="Y305" s="39" t="e">
        <f>IF(R305&lt;&gt;"",VLOOKUP(R305,Expectations!$C$2:$F$25,4,FALSE),"")</f>
        <v>#DIV/0!</v>
      </c>
      <c r="Z305" s="5" t="str">
        <f t="shared" si="26"/>
        <v/>
      </c>
      <c r="AA305" s="5" t="str">
        <f t="shared" si="27"/>
        <v/>
      </c>
      <c r="AB305" s="5" t="str">
        <f t="shared" si="28"/>
        <v/>
      </c>
    </row>
    <row r="306" spans="1:28" x14ac:dyDescent="0.35">
      <c r="A306" s="20"/>
      <c r="B306" s="19"/>
      <c r="C306" s="19"/>
      <c r="D306" s="19"/>
      <c r="E306" s="18"/>
      <c r="F306" s="19"/>
      <c r="G306" s="19"/>
      <c r="H306" s="18"/>
      <c r="I306" s="19"/>
      <c r="J306" s="19"/>
      <c r="K306" s="19"/>
      <c r="L306" s="34" t="str">
        <f>IF(E306&lt;&gt;0,VLOOKUP(E306,'Prior Attainment'!$A$3:$B$23,2,FALSE),"")</f>
        <v/>
      </c>
      <c r="M306" s="34" t="str">
        <f>IF(F306&lt;&gt;0,VLOOKUP(F306,'Prior Attainment'!$A$3:$B$23,2,FALSE),"")</f>
        <v/>
      </c>
      <c r="N306" s="34" t="str">
        <f>IF(G306&lt;&gt;0,VLOOKUP(G306,'Prior Attainment'!$A$3:$B$23,2,FALSE),"")</f>
        <v/>
      </c>
      <c r="O306" s="35" t="e">
        <f t="shared" si="24"/>
        <v>#DIV/0!</v>
      </c>
      <c r="P306" s="35" t="e">
        <f t="shared" si="25"/>
        <v>#DIV/0!</v>
      </c>
      <c r="Q306" s="36" t="e">
        <f>IF(P306&lt;&gt;"",VLOOKUP(P306,Expectations!$A$2:$B$25,2,TRUE),"")</f>
        <v>#DIV/0!</v>
      </c>
      <c r="R306" s="37" t="e">
        <f>IF(P306&lt;&gt;"",VLOOKUP(P306,Expectations!$A$2:$C$25,3,TRUE),"")</f>
        <v>#DIV/0!</v>
      </c>
      <c r="S306" s="17" t="str">
        <f>IF(H306&gt;0,VLOOKUP(H306,Reading!$A$3:$B$61,2,FALSE),"")</f>
        <v/>
      </c>
      <c r="T306" s="38" t="str">
        <f>IF(J306&gt;0,VLOOKUP(J306,'TA scores'!$A$2:$B$16,2,FALSE),"")</f>
        <v/>
      </c>
      <c r="U306" s="16" t="str">
        <f>IF(I306&gt;0,VLOOKUP(I306,Maths!$A$3:$B$121,2,FALSE),"")</f>
        <v/>
      </c>
      <c r="V306" s="16" t="str">
        <f>IF(K306&gt;0,VLOOKUP(K306,GPS!$A$3:$B$121,2,FALSE),"")</f>
        <v/>
      </c>
      <c r="W306" s="39" t="e">
        <f>IF(R306&lt;&gt;"",VLOOKUP(R306,Expectations!$C$2:$F$25,2,FALSE),"")</f>
        <v>#DIV/0!</v>
      </c>
      <c r="X306" s="39" t="e">
        <f>IF(R306&lt;&gt;"",VLOOKUP(R306,Expectations!$C$2:$F$25,3,FALSE),"")</f>
        <v>#DIV/0!</v>
      </c>
      <c r="Y306" s="39" t="e">
        <f>IF(R306&lt;&gt;"",VLOOKUP(R306,Expectations!$C$2:$F$25,4,FALSE),"")</f>
        <v>#DIV/0!</v>
      </c>
      <c r="Z306" s="5" t="str">
        <f t="shared" si="26"/>
        <v/>
      </c>
      <c r="AA306" s="5" t="str">
        <f t="shared" si="27"/>
        <v/>
      </c>
      <c r="AB306" s="5" t="str">
        <f t="shared" si="28"/>
        <v/>
      </c>
    </row>
    <row r="307" spans="1:28" x14ac:dyDescent="0.35">
      <c r="A307" s="20"/>
      <c r="B307" s="19"/>
      <c r="C307" s="19"/>
      <c r="D307" s="19"/>
      <c r="E307" s="18"/>
      <c r="F307" s="19"/>
      <c r="G307" s="19"/>
      <c r="H307" s="18"/>
      <c r="I307" s="19"/>
      <c r="J307" s="19"/>
      <c r="K307" s="19"/>
      <c r="L307" s="34" t="str">
        <f>IF(E307&lt;&gt;0,VLOOKUP(E307,'Prior Attainment'!$A$3:$B$23,2,FALSE),"")</f>
        <v/>
      </c>
      <c r="M307" s="34" t="str">
        <f>IF(F307&lt;&gt;0,VLOOKUP(F307,'Prior Attainment'!$A$3:$B$23,2,FALSE),"")</f>
        <v/>
      </c>
      <c r="N307" s="34" t="str">
        <f>IF(G307&lt;&gt;0,VLOOKUP(G307,'Prior Attainment'!$A$3:$B$23,2,FALSE),"")</f>
        <v/>
      </c>
      <c r="O307" s="35" t="e">
        <f t="shared" si="24"/>
        <v>#DIV/0!</v>
      </c>
      <c r="P307" s="35" t="e">
        <f t="shared" si="25"/>
        <v>#DIV/0!</v>
      </c>
      <c r="Q307" s="36" t="e">
        <f>IF(P307&lt;&gt;"",VLOOKUP(P307,Expectations!$A$2:$B$25,2,TRUE),"")</f>
        <v>#DIV/0!</v>
      </c>
      <c r="R307" s="37" t="e">
        <f>IF(P307&lt;&gt;"",VLOOKUP(P307,Expectations!$A$2:$C$25,3,TRUE),"")</f>
        <v>#DIV/0!</v>
      </c>
      <c r="S307" s="17" t="str">
        <f>IF(H307&gt;0,VLOOKUP(H307,Reading!$A$3:$B$61,2,FALSE),"")</f>
        <v/>
      </c>
      <c r="T307" s="38" t="str">
        <f>IF(J307&gt;0,VLOOKUP(J307,'TA scores'!$A$2:$B$16,2,FALSE),"")</f>
        <v/>
      </c>
      <c r="U307" s="16" t="str">
        <f>IF(I307&gt;0,VLOOKUP(I307,Maths!$A$3:$B$121,2,FALSE),"")</f>
        <v/>
      </c>
      <c r="V307" s="16" t="str">
        <f>IF(K307&gt;0,VLOOKUP(K307,GPS!$A$3:$B$121,2,FALSE),"")</f>
        <v/>
      </c>
      <c r="W307" s="39" t="e">
        <f>IF(R307&lt;&gt;"",VLOOKUP(R307,Expectations!$C$2:$F$25,2,FALSE),"")</f>
        <v>#DIV/0!</v>
      </c>
      <c r="X307" s="39" t="e">
        <f>IF(R307&lt;&gt;"",VLOOKUP(R307,Expectations!$C$2:$F$25,3,FALSE),"")</f>
        <v>#DIV/0!</v>
      </c>
      <c r="Y307" s="39" t="e">
        <f>IF(R307&lt;&gt;"",VLOOKUP(R307,Expectations!$C$2:$F$25,4,FALSE),"")</f>
        <v>#DIV/0!</v>
      </c>
      <c r="Z307" s="5" t="str">
        <f t="shared" si="26"/>
        <v/>
      </c>
      <c r="AA307" s="5" t="str">
        <f t="shared" si="27"/>
        <v/>
      </c>
      <c r="AB307" s="5" t="str">
        <f t="shared" si="28"/>
        <v/>
      </c>
    </row>
    <row r="308" spans="1:28" x14ac:dyDescent="0.35">
      <c r="A308" s="20"/>
      <c r="B308" s="19"/>
      <c r="C308" s="19"/>
      <c r="D308" s="19"/>
      <c r="E308" s="18"/>
      <c r="F308" s="19"/>
      <c r="G308" s="19"/>
      <c r="H308" s="18"/>
      <c r="I308" s="19"/>
      <c r="J308" s="19"/>
      <c r="K308" s="19"/>
      <c r="L308" s="34" t="str">
        <f>IF(E308&lt;&gt;0,VLOOKUP(E308,'Prior Attainment'!$A$3:$B$23,2,FALSE),"")</f>
        <v/>
      </c>
      <c r="M308" s="34" t="str">
        <f>IF(F308&lt;&gt;0,VLOOKUP(F308,'Prior Attainment'!$A$3:$B$23,2,FALSE),"")</f>
        <v/>
      </c>
      <c r="N308" s="34" t="str">
        <f>IF(G308&lt;&gt;0,VLOOKUP(G308,'Prior Attainment'!$A$3:$B$23,2,FALSE),"")</f>
        <v/>
      </c>
      <c r="O308" s="35" t="e">
        <f t="shared" si="24"/>
        <v>#DIV/0!</v>
      </c>
      <c r="P308" s="35" t="e">
        <f t="shared" si="25"/>
        <v>#DIV/0!</v>
      </c>
      <c r="Q308" s="36" t="e">
        <f>IF(P308&lt;&gt;"",VLOOKUP(P308,Expectations!$A$2:$B$25,2,TRUE),"")</f>
        <v>#DIV/0!</v>
      </c>
      <c r="R308" s="37" t="e">
        <f>IF(P308&lt;&gt;"",VLOOKUP(P308,Expectations!$A$2:$C$25,3,TRUE),"")</f>
        <v>#DIV/0!</v>
      </c>
      <c r="S308" s="17" t="str">
        <f>IF(H308&gt;0,VLOOKUP(H308,Reading!$A$3:$B$61,2,FALSE),"")</f>
        <v/>
      </c>
      <c r="T308" s="38" t="str">
        <f>IF(J308&gt;0,VLOOKUP(J308,'TA scores'!$A$2:$B$16,2,FALSE),"")</f>
        <v/>
      </c>
      <c r="U308" s="16" t="str">
        <f>IF(I308&gt;0,VLOOKUP(I308,Maths!$A$3:$B$121,2,FALSE),"")</f>
        <v/>
      </c>
      <c r="V308" s="16" t="str">
        <f>IF(K308&gt;0,VLOOKUP(K308,GPS!$A$3:$B$121,2,FALSE),"")</f>
        <v/>
      </c>
      <c r="W308" s="39" t="e">
        <f>IF(R308&lt;&gt;"",VLOOKUP(R308,Expectations!$C$2:$F$25,2,FALSE),"")</f>
        <v>#DIV/0!</v>
      </c>
      <c r="X308" s="39" t="e">
        <f>IF(R308&lt;&gt;"",VLOOKUP(R308,Expectations!$C$2:$F$25,3,FALSE),"")</f>
        <v>#DIV/0!</v>
      </c>
      <c r="Y308" s="39" t="e">
        <f>IF(R308&lt;&gt;"",VLOOKUP(R308,Expectations!$C$2:$F$25,4,FALSE),"")</f>
        <v>#DIV/0!</v>
      </c>
      <c r="Z308" s="5" t="str">
        <f t="shared" si="26"/>
        <v/>
      </c>
      <c r="AA308" s="5" t="str">
        <f t="shared" si="27"/>
        <v/>
      </c>
      <c r="AB308" s="5" t="str">
        <f t="shared" si="28"/>
        <v/>
      </c>
    </row>
    <row r="309" spans="1:28" x14ac:dyDescent="0.35">
      <c r="A309" s="20"/>
      <c r="B309" s="19"/>
      <c r="C309" s="19"/>
      <c r="D309" s="19"/>
      <c r="E309" s="18"/>
      <c r="F309" s="19"/>
      <c r="G309" s="19"/>
      <c r="H309" s="18"/>
      <c r="I309" s="19"/>
      <c r="J309" s="19"/>
      <c r="K309" s="19"/>
      <c r="L309" s="34" t="str">
        <f>IF(E309&lt;&gt;0,VLOOKUP(E309,'Prior Attainment'!$A$3:$B$23,2,FALSE),"")</f>
        <v/>
      </c>
      <c r="M309" s="34" t="str">
        <f>IF(F309&lt;&gt;0,VLOOKUP(F309,'Prior Attainment'!$A$3:$B$23,2,FALSE),"")</f>
        <v/>
      </c>
      <c r="N309" s="34" t="str">
        <f>IF(G309&lt;&gt;0,VLOOKUP(G309,'Prior Attainment'!$A$3:$B$23,2,FALSE),"")</f>
        <v/>
      </c>
      <c r="O309" s="35" t="e">
        <f t="shared" si="24"/>
        <v>#DIV/0!</v>
      </c>
      <c r="P309" s="35" t="e">
        <f t="shared" si="25"/>
        <v>#DIV/0!</v>
      </c>
      <c r="Q309" s="36" t="e">
        <f>IF(P309&lt;&gt;"",VLOOKUP(P309,Expectations!$A$2:$B$25,2,TRUE),"")</f>
        <v>#DIV/0!</v>
      </c>
      <c r="R309" s="37" t="e">
        <f>IF(P309&lt;&gt;"",VLOOKUP(P309,Expectations!$A$2:$C$25,3,TRUE),"")</f>
        <v>#DIV/0!</v>
      </c>
      <c r="S309" s="17" t="str">
        <f>IF(H309&gt;0,VLOOKUP(H309,Reading!$A$3:$B$61,2,FALSE),"")</f>
        <v/>
      </c>
      <c r="T309" s="38" t="str">
        <f>IF(J309&gt;0,VLOOKUP(J309,'TA scores'!$A$2:$B$16,2,FALSE),"")</f>
        <v/>
      </c>
      <c r="U309" s="16" t="str">
        <f>IF(I309&gt;0,VLOOKUP(I309,Maths!$A$3:$B$121,2,FALSE),"")</f>
        <v/>
      </c>
      <c r="V309" s="16" t="str">
        <f>IF(K309&gt;0,VLOOKUP(K309,GPS!$A$3:$B$121,2,FALSE),"")</f>
        <v/>
      </c>
      <c r="W309" s="39" t="e">
        <f>IF(R309&lt;&gt;"",VLOOKUP(R309,Expectations!$C$2:$F$25,2,FALSE),"")</f>
        <v>#DIV/0!</v>
      </c>
      <c r="X309" s="39" t="e">
        <f>IF(R309&lt;&gt;"",VLOOKUP(R309,Expectations!$C$2:$F$25,3,FALSE),"")</f>
        <v>#DIV/0!</v>
      </c>
      <c r="Y309" s="39" t="e">
        <f>IF(R309&lt;&gt;"",VLOOKUP(R309,Expectations!$C$2:$F$25,4,FALSE),"")</f>
        <v>#DIV/0!</v>
      </c>
      <c r="Z309" s="5" t="str">
        <f t="shared" si="26"/>
        <v/>
      </c>
      <c r="AA309" s="5" t="str">
        <f t="shared" si="27"/>
        <v/>
      </c>
      <c r="AB309" s="5" t="str">
        <f t="shared" si="28"/>
        <v/>
      </c>
    </row>
    <row r="310" spans="1:28" x14ac:dyDescent="0.35">
      <c r="A310" s="20"/>
      <c r="B310" s="19"/>
      <c r="C310" s="19"/>
      <c r="D310" s="19"/>
      <c r="E310" s="18"/>
      <c r="F310" s="19"/>
      <c r="G310" s="19"/>
      <c r="H310" s="18"/>
      <c r="I310" s="19"/>
      <c r="J310" s="19"/>
      <c r="K310" s="19"/>
      <c r="L310" s="34" t="str">
        <f>IF(E310&lt;&gt;0,VLOOKUP(E310,'Prior Attainment'!$A$3:$B$23,2,FALSE),"")</f>
        <v/>
      </c>
      <c r="M310" s="34" t="str">
        <f>IF(F310&lt;&gt;0,VLOOKUP(F310,'Prior Attainment'!$A$3:$B$23,2,FALSE),"")</f>
        <v/>
      </c>
      <c r="N310" s="34" t="str">
        <f>IF(G310&lt;&gt;0,VLOOKUP(G310,'Prior Attainment'!$A$3:$B$23,2,FALSE),"")</f>
        <v/>
      </c>
      <c r="O310" s="35" t="e">
        <f t="shared" si="24"/>
        <v>#DIV/0!</v>
      </c>
      <c r="P310" s="35" t="e">
        <f t="shared" si="25"/>
        <v>#DIV/0!</v>
      </c>
      <c r="Q310" s="36" t="e">
        <f>IF(P310&lt;&gt;"",VLOOKUP(P310,Expectations!$A$2:$B$25,2,TRUE),"")</f>
        <v>#DIV/0!</v>
      </c>
      <c r="R310" s="37" t="e">
        <f>IF(P310&lt;&gt;"",VLOOKUP(P310,Expectations!$A$2:$C$25,3,TRUE),"")</f>
        <v>#DIV/0!</v>
      </c>
      <c r="S310" s="17" t="str">
        <f>IF(H310&gt;0,VLOOKUP(H310,Reading!$A$3:$B$61,2,FALSE),"")</f>
        <v/>
      </c>
      <c r="T310" s="38" t="str">
        <f>IF(J310&gt;0,VLOOKUP(J310,'TA scores'!$A$2:$B$16,2,FALSE),"")</f>
        <v/>
      </c>
      <c r="U310" s="16" t="str">
        <f>IF(I310&gt;0,VLOOKUP(I310,Maths!$A$3:$B$121,2,FALSE),"")</f>
        <v/>
      </c>
      <c r="V310" s="16" t="str">
        <f>IF(K310&gt;0,VLOOKUP(K310,GPS!$A$3:$B$121,2,FALSE),"")</f>
        <v/>
      </c>
      <c r="W310" s="39" t="e">
        <f>IF(R310&lt;&gt;"",VLOOKUP(R310,Expectations!$C$2:$F$25,2,FALSE),"")</f>
        <v>#DIV/0!</v>
      </c>
      <c r="X310" s="39" t="e">
        <f>IF(R310&lt;&gt;"",VLOOKUP(R310,Expectations!$C$2:$F$25,3,FALSE),"")</f>
        <v>#DIV/0!</v>
      </c>
      <c r="Y310" s="39" t="e">
        <f>IF(R310&lt;&gt;"",VLOOKUP(R310,Expectations!$C$2:$F$25,4,FALSE),"")</f>
        <v>#DIV/0!</v>
      </c>
      <c r="Z310" s="5" t="str">
        <f t="shared" si="26"/>
        <v/>
      </c>
      <c r="AA310" s="5" t="str">
        <f t="shared" si="27"/>
        <v/>
      </c>
      <c r="AB310" s="5" t="str">
        <f t="shared" si="28"/>
        <v/>
      </c>
    </row>
    <row r="311" spans="1:28" x14ac:dyDescent="0.35">
      <c r="A311" s="20"/>
      <c r="B311" s="19"/>
      <c r="C311" s="19"/>
      <c r="D311" s="19"/>
      <c r="E311" s="18"/>
      <c r="F311" s="19"/>
      <c r="G311" s="19"/>
      <c r="H311" s="18"/>
      <c r="I311" s="19"/>
      <c r="J311" s="19"/>
      <c r="K311" s="19"/>
      <c r="L311" s="34" t="str">
        <f>IF(E311&lt;&gt;0,VLOOKUP(E311,'Prior Attainment'!$A$3:$B$23,2,FALSE),"")</f>
        <v/>
      </c>
      <c r="M311" s="34" t="str">
        <f>IF(F311&lt;&gt;0,VLOOKUP(F311,'Prior Attainment'!$A$3:$B$23,2,FALSE),"")</f>
        <v/>
      </c>
      <c r="N311" s="34" t="str">
        <f>IF(G311&lt;&gt;0,VLOOKUP(G311,'Prior Attainment'!$A$3:$B$23,2,FALSE),"")</f>
        <v/>
      </c>
      <c r="O311" s="35" t="e">
        <f t="shared" si="24"/>
        <v>#DIV/0!</v>
      </c>
      <c r="P311" s="35" t="e">
        <f t="shared" si="25"/>
        <v>#DIV/0!</v>
      </c>
      <c r="Q311" s="36" t="e">
        <f>IF(P311&lt;&gt;"",VLOOKUP(P311,Expectations!$A$2:$B$25,2,TRUE),"")</f>
        <v>#DIV/0!</v>
      </c>
      <c r="R311" s="37" t="e">
        <f>IF(P311&lt;&gt;"",VLOOKUP(P311,Expectations!$A$2:$C$25,3,TRUE),"")</f>
        <v>#DIV/0!</v>
      </c>
      <c r="S311" s="17" t="str">
        <f>IF(H311&gt;0,VLOOKUP(H311,Reading!$A$3:$B$61,2,FALSE),"")</f>
        <v/>
      </c>
      <c r="T311" s="38" t="str">
        <f>IF(J311&gt;0,VLOOKUP(J311,'TA scores'!$A$2:$B$16,2,FALSE),"")</f>
        <v/>
      </c>
      <c r="U311" s="16" t="str">
        <f>IF(I311&gt;0,VLOOKUP(I311,Maths!$A$3:$B$121,2,FALSE),"")</f>
        <v/>
      </c>
      <c r="V311" s="16" t="str">
        <f>IF(K311&gt;0,VLOOKUP(K311,GPS!$A$3:$B$121,2,FALSE),"")</f>
        <v/>
      </c>
      <c r="W311" s="39" t="e">
        <f>IF(R311&lt;&gt;"",VLOOKUP(R311,Expectations!$C$2:$F$25,2,FALSE),"")</f>
        <v>#DIV/0!</v>
      </c>
      <c r="X311" s="39" t="e">
        <f>IF(R311&lt;&gt;"",VLOOKUP(R311,Expectations!$C$2:$F$25,3,FALSE),"")</f>
        <v>#DIV/0!</v>
      </c>
      <c r="Y311" s="39" t="e">
        <f>IF(R311&lt;&gt;"",VLOOKUP(R311,Expectations!$C$2:$F$25,4,FALSE),"")</f>
        <v>#DIV/0!</v>
      </c>
      <c r="Z311" s="5" t="str">
        <f t="shared" si="26"/>
        <v/>
      </c>
      <c r="AA311" s="5" t="str">
        <f t="shared" si="27"/>
        <v/>
      </c>
      <c r="AB311" s="5" t="str">
        <f t="shared" si="28"/>
        <v/>
      </c>
    </row>
    <row r="312" spans="1:28" x14ac:dyDescent="0.35">
      <c r="A312" s="20"/>
      <c r="B312" s="19"/>
      <c r="C312" s="19"/>
      <c r="D312" s="19"/>
      <c r="E312" s="18"/>
      <c r="F312" s="19"/>
      <c r="G312" s="19"/>
      <c r="H312" s="18"/>
      <c r="I312" s="19"/>
      <c r="J312" s="19"/>
      <c r="K312" s="19"/>
      <c r="L312" s="34" t="str">
        <f>IF(E312&lt;&gt;0,VLOOKUP(E312,'Prior Attainment'!$A$3:$B$23,2,FALSE),"")</f>
        <v/>
      </c>
      <c r="M312" s="34" t="str">
        <f>IF(F312&lt;&gt;0,VLOOKUP(F312,'Prior Attainment'!$A$3:$B$23,2,FALSE),"")</f>
        <v/>
      </c>
      <c r="N312" s="34" t="str">
        <f>IF(G312&lt;&gt;0,VLOOKUP(G312,'Prior Attainment'!$A$3:$B$23,2,FALSE),"")</f>
        <v/>
      </c>
      <c r="O312" s="35" t="e">
        <f t="shared" si="24"/>
        <v>#DIV/0!</v>
      </c>
      <c r="P312" s="35" t="e">
        <f t="shared" si="25"/>
        <v>#DIV/0!</v>
      </c>
      <c r="Q312" s="36" t="e">
        <f>IF(P312&lt;&gt;"",VLOOKUP(P312,Expectations!$A$2:$B$25,2,TRUE),"")</f>
        <v>#DIV/0!</v>
      </c>
      <c r="R312" s="37" t="e">
        <f>IF(P312&lt;&gt;"",VLOOKUP(P312,Expectations!$A$2:$C$25,3,TRUE),"")</f>
        <v>#DIV/0!</v>
      </c>
      <c r="S312" s="17" t="str">
        <f>IF(H312&gt;0,VLOOKUP(H312,Reading!$A$3:$B$61,2,FALSE),"")</f>
        <v/>
      </c>
      <c r="T312" s="38" t="str">
        <f>IF(J312&gt;0,VLOOKUP(J312,'TA scores'!$A$2:$B$16,2,FALSE),"")</f>
        <v/>
      </c>
      <c r="U312" s="16" t="str">
        <f>IF(I312&gt;0,VLOOKUP(I312,Maths!$A$3:$B$121,2,FALSE),"")</f>
        <v/>
      </c>
      <c r="V312" s="16" t="str">
        <f>IF(K312&gt;0,VLOOKUP(K312,GPS!$A$3:$B$121,2,FALSE),"")</f>
        <v/>
      </c>
      <c r="W312" s="39" t="e">
        <f>IF(R312&lt;&gt;"",VLOOKUP(R312,Expectations!$C$2:$F$25,2,FALSE),"")</f>
        <v>#DIV/0!</v>
      </c>
      <c r="X312" s="39" t="e">
        <f>IF(R312&lt;&gt;"",VLOOKUP(R312,Expectations!$C$2:$F$25,3,FALSE),"")</f>
        <v>#DIV/0!</v>
      </c>
      <c r="Y312" s="39" t="e">
        <f>IF(R312&lt;&gt;"",VLOOKUP(R312,Expectations!$C$2:$F$25,4,FALSE),"")</f>
        <v>#DIV/0!</v>
      </c>
      <c r="Z312" s="5" t="str">
        <f t="shared" si="26"/>
        <v/>
      </c>
      <c r="AA312" s="5" t="str">
        <f t="shared" si="27"/>
        <v/>
      </c>
      <c r="AB312" s="5" t="str">
        <f t="shared" si="28"/>
        <v/>
      </c>
    </row>
    <row r="313" spans="1:28" x14ac:dyDescent="0.35">
      <c r="A313" s="20"/>
      <c r="B313" s="19"/>
      <c r="C313" s="19"/>
      <c r="D313" s="19"/>
      <c r="E313" s="18"/>
      <c r="F313" s="19"/>
      <c r="G313" s="19"/>
      <c r="H313" s="18"/>
      <c r="I313" s="19"/>
      <c r="J313" s="19"/>
      <c r="K313" s="19"/>
      <c r="L313" s="34" t="str">
        <f>IF(E313&lt;&gt;0,VLOOKUP(E313,'Prior Attainment'!$A$3:$B$23,2,FALSE),"")</f>
        <v/>
      </c>
      <c r="M313" s="34" t="str">
        <f>IF(F313&lt;&gt;0,VLOOKUP(F313,'Prior Attainment'!$A$3:$B$23,2,FALSE),"")</f>
        <v/>
      </c>
      <c r="N313" s="34" t="str">
        <f>IF(G313&lt;&gt;0,VLOOKUP(G313,'Prior Attainment'!$A$3:$B$23,2,FALSE),"")</f>
        <v/>
      </c>
      <c r="O313" s="35" t="e">
        <f t="shared" si="24"/>
        <v>#DIV/0!</v>
      </c>
      <c r="P313" s="35" t="e">
        <f t="shared" si="25"/>
        <v>#DIV/0!</v>
      </c>
      <c r="Q313" s="36" t="e">
        <f>IF(P313&lt;&gt;"",VLOOKUP(P313,Expectations!$A$2:$B$25,2,TRUE),"")</f>
        <v>#DIV/0!</v>
      </c>
      <c r="R313" s="37" t="e">
        <f>IF(P313&lt;&gt;"",VLOOKUP(P313,Expectations!$A$2:$C$25,3,TRUE),"")</f>
        <v>#DIV/0!</v>
      </c>
      <c r="S313" s="17" t="str">
        <f>IF(H313&gt;0,VLOOKUP(H313,Reading!$A$3:$B$61,2,FALSE),"")</f>
        <v/>
      </c>
      <c r="T313" s="38" t="str">
        <f>IF(J313&gt;0,VLOOKUP(J313,'TA scores'!$A$2:$B$16,2,FALSE),"")</f>
        <v/>
      </c>
      <c r="U313" s="16" t="str">
        <f>IF(I313&gt;0,VLOOKUP(I313,Maths!$A$3:$B$121,2,FALSE),"")</f>
        <v/>
      </c>
      <c r="V313" s="16" t="str">
        <f>IF(K313&gt;0,VLOOKUP(K313,GPS!$A$3:$B$121,2,FALSE),"")</f>
        <v/>
      </c>
      <c r="W313" s="39" t="e">
        <f>IF(R313&lt;&gt;"",VLOOKUP(R313,Expectations!$C$2:$F$25,2,FALSE),"")</f>
        <v>#DIV/0!</v>
      </c>
      <c r="X313" s="39" t="e">
        <f>IF(R313&lt;&gt;"",VLOOKUP(R313,Expectations!$C$2:$F$25,3,FALSE),"")</f>
        <v>#DIV/0!</v>
      </c>
      <c r="Y313" s="39" t="e">
        <f>IF(R313&lt;&gt;"",VLOOKUP(R313,Expectations!$C$2:$F$25,4,FALSE),"")</f>
        <v>#DIV/0!</v>
      </c>
      <c r="Z313" s="5" t="str">
        <f t="shared" si="26"/>
        <v/>
      </c>
      <c r="AA313" s="5" t="str">
        <f t="shared" si="27"/>
        <v/>
      </c>
      <c r="AB313" s="5" t="str">
        <f t="shared" si="28"/>
        <v/>
      </c>
    </row>
    <row r="314" spans="1:28" x14ac:dyDescent="0.35">
      <c r="A314" s="20"/>
      <c r="B314" s="19"/>
      <c r="C314" s="19"/>
      <c r="D314" s="19"/>
      <c r="E314" s="18"/>
      <c r="F314" s="19"/>
      <c r="G314" s="19"/>
      <c r="H314" s="18"/>
      <c r="I314" s="19"/>
      <c r="J314" s="19"/>
      <c r="K314" s="19"/>
      <c r="L314" s="34" t="str">
        <f>IF(E314&lt;&gt;0,VLOOKUP(E314,'Prior Attainment'!$A$3:$B$23,2,FALSE),"")</f>
        <v/>
      </c>
      <c r="M314" s="34" t="str">
        <f>IF(F314&lt;&gt;0,VLOOKUP(F314,'Prior Attainment'!$A$3:$B$23,2,FALSE),"")</f>
        <v/>
      </c>
      <c r="N314" s="34" t="str">
        <f>IF(G314&lt;&gt;0,VLOOKUP(G314,'Prior Attainment'!$A$3:$B$23,2,FALSE),"")</f>
        <v/>
      </c>
      <c r="O314" s="35" t="e">
        <f t="shared" si="24"/>
        <v>#DIV/0!</v>
      </c>
      <c r="P314" s="35" t="e">
        <f t="shared" si="25"/>
        <v>#DIV/0!</v>
      </c>
      <c r="Q314" s="36" t="e">
        <f>IF(P314&lt;&gt;"",VLOOKUP(P314,Expectations!$A$2:$B$25,2,TRUE),"")</f>
        <v>#DIV/0!</v>
      </c>
      <c r="R314" s="37" t="e">
        <f>IF(P314&lt;&gt;"",VLOOKUP(P314,Expectations!$A$2:$C$25,3,TRUE),"")</f>
        <v>#DIV/0!</v>
      </c>
      <c r="S314" s="17" t="str">
        <f>IF(H314&gt;0,VLOOKUP(H314,Reading!$A$3:$B$61,2,FALSE),"")</f>
        <v/>
      </c>
      <c r="T314" s="38" t="str">
        <f>IF(J314&gt;0,VLOOKUP(J314,'TA scores'!$A$2:$B$16,2,FALSE),"")</f>
        <v/>
      </c>
      <c r="U314" s="16" t="str">
        <f>IF(I314&gt;0,VLOOKUP(I314,Maths!$A$3:$B$121,2,FALSE),"")</f>
        <v/>
      </c>
      <c r="V314" s="16" t="str">
        <f>IF(K314&gt;0,VLOOKUP(K314,GPS!$A$3:$B$121,2,FALSE),"")</f>
        <v/>
      </c>
      <c r="W314" s="39" t="e">
        <f>IF(R314&lt;&gt;"",VLOOKUP(R314,Expectations!$C$2:$F$25,2,FALSE),"")</f>
        <v>#DIV/0!</v>
      </c>
      <c r="X314" s="39" t="e">
        <f>IF(R314&lt;&gt;"",VLOOKUP(R314,Expectations!$C$2:$F$25,3,FALSE),"")</f>
        <v>#DIV/0!</v>
      </c>
      <c r="Y314" s="39" t="e">
        <f>IF(R314&lt;&gt;"",VLOOKUP(R314,Expectations!$C$2:$F$25,4,FALSE),"")</f>
        <v>#DIV/0!</v>
      </c>
      <c r="Z314" s="5" t="str">
        <f t="shared" si="26"/>
        <v/>
      </c>
      <c r="AA314" s="5" t="str">
        <f t="shared" si="27"/>
        <v/>
      </c>
      <c r="AB314" s="5" t="str">
        <f t="shared" si="28"/>
        <v/>
      </c>
    </row>
    <row r="315" spans="1:28" x14ac:dyDescent="0.35">
      <c r="A315" s="20"/>
      <c r="B315" s="19"/>
      <c r="C315" s="19"/>
      <c r="D315" s="19"/>
      <c r="E315" s="18"/>
      <c r="F315" s="19"/>
      <c r="G315" s="19"/>
      <c r="H315" s="18"/>
      <c r="I315" s="19"/>
      <c r="J315" s="19"/>
      <c r="K315" s="19"/>
      <c r="L315" s="34" t="str">
        <f>IF(E315&lt;&gt;0,VLOOKUP(E315,'Prior Attainment'!$A$3:$B$23,2,FALSE),"")</f>
        <v/>
      </c>
      <c r="M315" s="34" t="str">
        <f>IF(F315&lt;&gt;0,VLOOKUP(F315,'Prior Attainment'!$A$3:$B$23,2,FALSE),"")</f>
        <v/>
      </c>
      <c r="N315" s="34" t="str">
        <f>IF(G315&lt;&gt;0,VLOOKUP(G315,'Prior Attainment'!$A$3:$B$23,2,FALSE),"")</f>
        <v/>
      </c>
      <c r="O315" s="35" t="e">
        <f t="shared" si="24"/>
        <v>#DIV/0!</v>
      </c>
      <c r="P315" s="35" t="e">
        <f t="shared" si="25"/>
        <v>#DIV/0!</v>
      </c>
      <c r="Q315" s="36" t="e">
        <f>IF(P315&lt;&gt;"",VLOOKUP(P315,Expectations!$A$2:$B$25,2,TRUE),"")</f>
        <v>#DIV/0!</v>
      </c>
      <c r="R315" s="37" t="e">
        <f>IF(P315&lt;&gt;"",VLOOKUP(P315,Expectations!$A$2:$C$25,3,TRUE),"")</f>
        <v>#DIV/0!</v>
      </c>
      <c r="S315" s="17" t="str">
        <f>IF(H315&gt;0,VLOOKUP(H315,Reading!$A$3:$B$61,2,FALSE),"")</f>
        <v/>
      </c>
      <c r="T315" s="38" t="str">
        <f>IF(J315&gt;0,VLOOKUP(J315,'TA scores'!$A$2:$B$16,2,FALSE),"")</f>
        <v/>
      </c>
      <c r="U315" s="16" t="str">
        <f>IF(I315&gt;0,VLOOKUP(I315,Maths!$A$3:$B$121,2,FALSE),"")</f>
        <v/>
      </c>
      <c r="V315" s="16" t="str">
        <f>IF(K315&gt;0,VLOOKUP(K315,GPS!$A$3:$B$121,2,FALSE),"")</f>
        <v/>
      </c>
      <c r="W315" s="39" t="e">
        <f>IF(R315&lt;&gt;"",VLOOKUP(R315,Expectations!$C$2:$F$25,2,FALSE),"")</f>
        <v>#DIV/0!</v>
      </c>
      <c r="X315" s="39" t="e">
        <f>IF(R315&lt;&gt;"",VLOOKUP(R315,Expectations!$C$2:$F$25,3,FALSE),"")</f>
        <v>#DIV/0!</v>
      </c>
      <c r="Y315" s="39" t="e">
        <f>IF(R315&lt;&gt;"",VLOOKUP(R315,Expectations!$C$2:$F$25,4,FALSE),"")</f>
        <v>#DIV/0!</v>
      </c>
      <c r="Z315" s="5" t="str">
        <f t="shared" si="26"/>
        <v/>
      </c>
      <c r="AA315" s="5" t="str">
        <f t="shared" si="27"/>
        <v/>
      </c>
      <c r="AB315" s="5" t="str">
        <f t="shared" si="28"/>
        <v/>
      </c>
    </row>
    <row r="316" spans="1:28" x14ac:dyDescent="0.35">
      <c r="A316" s="20"/>
      <c r="B316" s="19"/>
      <c r="C316" s="19"/>
      <c r="D316" s="19"/>
      <c r="E316" s="18"/>
      <c r="F316" s="19"/>
      <c r="G316" s="19"/>
      <c r="H316" s="18"/>
      <c r="I316" s="19"/>
      <c r="J316" s="19"/>
      <c r="K316" s="19"/>
      <c r="L316" s="34" t="str">
        <f>IF(E316&lt;&gt;0,VLOOKUP(E316,'Prior Attainment'!$A$3:$B$23,2,FALSE),"")</f>
        <v/>
      </c>
      <c r="M316" s="34" t="str">
        <f>IF(F316&lt;&gt;0,VLOOKUP(F316,'Prior Attainment'!$A$3:$B$23,2,FALSE),"")</f>
        <v/>
      </c>
      <c r="N316" s="34" t="str">
        <f>IF(G316&lt;&gt;0,VLOOKUP(G316,'Prior Attainment'!$A$3:$B$23,2,FALSE),"")</f>
        <v/>
      </c>
      <c r="O316" s="35" t="e">
        <f t="shared" si="24"/>
        <v>#DIV/0!</v>
      </c>
      <c r="P316" s="35" t="e">
        <f t="shared" si="25"/>
        <v>#DIV/0!</v>
      </c>
      <c r="Q316" s="36" t="e">
        <f>IF(P316&lt;&gt;"",VLOOKUP(P316,Expectations!$A$2:$B$25,2,TRUE),"")</f>
        <v>#DIV/0!</v>
      </c>
      <c r="R316" s="37" t="e">
        <f>IF(P316&lt;&gt;"",VLOOKUP(P316,Expectations!$A$2:$C$25,3,TRUE),"")</f>
        <v>#DIV/0!</v>
      </c>
      <c r="S316" s="17" t="str">
        <f>IF(H316&gt;0,VLOOKUP(H316,Reading!$A$3:$B$61,2,FALSE),"")</f>
        <v/>
      </c>
      <c r="T316" s="38" t="str">
        <f>IF(J316&gt;0,VLOOKUP(J316,'TA scores'!$A$2:$B$16,2,FALSE),"")</f>
        <v/>
      </c>
      <c r="U316" s="16" t="str">
        <f>IF(I316&gt;0,VLOOKUP(I316,Maths!$A$3:$B$121,2,FALSE),"")</f>
        <v/>
      </c>
      <c r="V316" s="16" t="str">
        <f>IF(K316&gt;0,VLOOKUP(K316,GPS!$A$3:$B$121,2,FALSE),"")</f>
        <v/>
      </c>
      <c r="W316" s="39" t="e">
        <f>IF(R316&lt;&gt;"",VLOOKUP(R316,Expectations!$C$2:$F$25,2,FALSE),"")</f>
        <v>#DIV/0!</v>
      </c>
      <c r="X316" s="39" t="e">
        <f>IF(R316&lt;&gt;"",VLOOKUP(R316,Expectations!$C$2:$F$25,3,FALSE),"")</f>
        <v>#DIV/0!</v>
      </c>
      <c r="Y316" s="39" t="e">
        <f>IF(R316&lt;&gt;"",VLOOKUP(R316,Expectations!$C$2:$F$25,4,FALSE),"")</f>
        <v>#DIV/0!</v>
      </c>
      <c r="Z316" s="5" t="str">
        <f t="shared" si="26"/>
        <v/>
      </c>
      <c r="AA316" s="5" t="str">
        <f t="shared" si="27"/>
        <v/>
      </c>
      <c r="AB316" s="5" t="str">
        <f t="shared" si="28"/>
        <v/>
      </c>
    </row>
    <row r="317" spans="1:28" x14ac:dyDescent="0.35">
      <c r="A317" s="20"/>
      <c r="B317" s="19"/>
      <c r="C317" s="19"/>
      <c r="D317" s="19"/>
      <c r="E317" s="18"/>
      <c r="F317" s="19"/>
      <c r="G317" s="19"/>
      <c r="H317" s="18"/>
      <c r="I317" s="19"/>
      <c r="J317" s="19"/>
      <c r="K317" s="19"/>
      <c r="L317" s="34" t="str">
        <f>IF(E317&lt;&gt;0,VLOOKUP(E317,'Prior Attainment'!$A$3:$B$23,2,FALSE),"")</f>
        <v/>
      </c>
      <c r="M317" s="34" t="str">
        <f>IF(F317&lt;&gt;0,VLOOKUP(F317,'Prior Attainment'!$A$3:$B$23,2,FALSE),"")</f>
        <v/>
      </c>
      <c r="N317" s="34" t="str">
        <f>IF(G317&lt;&gt;0,VLOOKUP(G317,'Prior Attainment'!$A$3:$B$23,2,FALSE),"")</f>
        <v/>
      </c>
      <c r="O317" s="35" t="e">
        <f t="shared" si="24"/>
        <v>#DIV/0!</v>
      </c>
      <c r="P317" s="35" t="e">
        <f t="shared" si="25"/>
        <v>#DIV/0!</v>
      </c>
      <c r="Q317" s="36" t="e">
        <f>IF(P317&lt;&gt;"",VLOOKUP(P317,Expectations!$A$2:$B$25,2,TRUE),"")</f>
        <v>#DIV/0!</v>
      </c>
      <c r="R317" s="37" t="e">
        <f>IF(P317&lt;&gt;"",VLOOKUP(P317,Expectations!$A$2:$C$25,3,TRUE),"")</f>
        <v>#DIV/0!</v>
      </c>
      <c r="S317" s="17" t="str">
        <f>IF(H317&gt;0,VLOOKUP(H317,Reading!$A$3:$B$61,2,FALSE),"")</f>
        <v/>
      </c>
      <c r="T317" s="38" t="str">
        <f>IF(J317&gt;0,VLOOKUP(J317,'TA scores'!$A$2:$B$16,2,FALSE),"")</f>
        <v/>
      </c>
      <c r="U317" s="16" t="str">
        <f>IF(I317&gt;0,VLOOKUP(I317,Maths!$A$3:$B$121,2,FALSE),"")</f>
        <v/>
      </c>
      <c r="V317" s="16" t="str">
        <f>IF(K317&gt;0,VLOOKUP(K317,GPS!$A$3:$B$121,2,FALSE),"")</f>
        <v/>
      </c>
      <c r="W317" s="39" t="e">
        <f>IF(R317&lt;&gt;"",VLOOKUP(R317,Expectations!$C$2:$F$25,2,FALSE),"")</f>
        <v>#DIV/0!</v>
      </c>
      <c r="X317" s="39" t="e">
        <f>IF(R317&lt;&gt;"",VLOOKUP(R317,Expectations!$C$2:$F$25,3,FALSE),"")</f>
        <v>#DIV/0!</v>
      </c>
      <c r="Y317" s="39" t="e">
        <f>IF(R317&lt;&gt;"",VLOOKUP(R317,Expectations!$C$2:$F$25,4,FALSE),"")</f>
        <v>#DIV/0!</v>
      </c>
      <c r="Z317" s="5" t="str">
        <f t="shared" si="26"/>
        <v/>
      </c>
      <c r="AA317" s="5" t="str">
        <f t="shared" si="27"/>
        <v/>
      </c>
      <c r="AB317" s="5" t="str">
        <f t="shared" si="28"/>
        <v/>
      </c>
    </row>
    <row r="318" spans="1:28" x14ac:dyDescent="0.35">
      <c r="A318" s="20"/>
      <c r="B318" s="19"/>
      <c r="C318" s="19"/>
      <c r="D318" s="19"/>
      <c r="E318" s="18"/>
      <c r="F318" s="19"/>
      <c r="G318" s="19"/>
      <c r="H318" s="18"/>
      <c r="I318" s="19"/>
      <c r="J318" s="19"/>
      <c r="K318" s="19"/>
      <c r="L318" s="34" t="str">
        <f>IF(E318&lt;&gt;0,VLOOKUP(E318,'Prior Attainment'!$A$3:$B$23,2,FALSE),"")</f>
        <v/>
      </c>
      <c r="M318" s="34" t="str">
        <f>IF(F318&lt;&gt;0,VLOOKUP(F318,'Prior Attainment'!$A$3:$B$23,2,FALSE),"")</f>
        <v/>
      </c>
      <c r="N318" s="34" t="str">
        <f>IF(G318&lt;&gt;0,VLOOKUP(G318,'Prior Attainment'!$A$3:$B$23,2,FALSE),"")</f>
        <v/>
      </c>
      <c r="O318" s="35" t="e">
        <f t="shared" si="24"/>
        <v>#DIV/0!</v>
      </c>
      <c r="P318" s="35" t="e">
        <f t="shared" si="25"/>
        <v>#DIV/0!</v>
      </c>
      <c r="Q318" s="36" t="e">
        <f>IF(P318&lt;&gt;"",VLOOKUP(P318,Expectations!$A$2:$B$25,2,TRUE),"")</f>
        <v>#DIV/0!</v>
      </c>
      <c r="R318" s="37" t="e">
        <f>IF(P318&lt;&gt;"",VLOOKUP(P318,Expectations!$A$2:$C$25,3,TRUE),"")</f>
        <v>#DIV/0!</v>
      </c>
      <c r="S318" s="17" t="str">
        <f>IF(H318&gt;0,VLOOKUP(H318,Reading!$A$3:$B$61,2,FALSE),"")</f>
        <v/>
      </c>
      <c r="T318" s="38" t="str">
        <f>IF(J318&gt;0,VLOOKUP(J318,'TA scores'!$A$2:$B$16,2,FALSE),"")</f>
        <v/>
      </c>
      <c r="U318" s="16" t="str">
        <f>IF(I318&gt;0,VLOOKUP(I318,Maths!$A$3:$B$121,2,FALSE),"")</f>
        <v/>
      </c>
      <c r="V318" s="16" t="str">
        <f>IF(K318&gt;0,VLOOKUP(K318,GPS!$A$3:$B$121,2,FALSE),"")</f>
        <v/>
      </c>
      <c r="W318" s="39" t="e">
        <f>IF(R318&lt;&gt;"",VLOOKUP(R318,Expectations!$C$2:$F$25,2,FALSE),"")</f>
        <v>#DIV/0!</v>
      </c>
      <c r="X318" s="39" t="e">
        <f>IF(R318&lt;&gt;"",VLOOKUP(R318,Expectations!$C$2:$F$25,3,FALSE),"")</f>
        <v>#DIV/0!</v>
      </c>
      <c r="Y318" s="39" t="e">
        <f>IF(R318&lt;&gt;"",VLOOKUP(R318,Expectations!$C$2:$F$25,4,FALSE),"")</f>
        <v>#DIV/0!</v>
      </c>
      <c r="Z318" s="5" t="str">
        <f t="shared" si="26"/>
        <v/>
      </c>
      <c r="AA318" s="5" t="str">
        <f t="shared" si="27"/>
        <v/>
      </c>
      <c r="AB318" s="5" t="str">
        <f t="shared" si="28"/>
        <v/>
      </c>
    </row>
    <row r="319" spans="1:28" x14ac:dyDescent="0.35">
      <c r="A319" s="20"/>
      <c r="B319" s="19"/>
      <c r="C319" s="19"/>
      <c r="D319" s="19"/>
      <c r="E319" s="18"/>
      <c r="F319" s="19"/>
      <c r="G319" s="19"/>
      <c r="H319" s="18"/>
      <c r="I319" s="19"/>
      <c r="J319" s="19"/>
      <c r="K319" s="19"/>
      <c r="L319" s="34" t="str">
        <f>IF(E319&lt;&gt;0,VLOOKUP(E319,'Prior Attainment'!$A$3:$B$23,2,FALSE),"")</f>
        <v/>
      </c>
      <c r="M319" s="34" t="str">
        <f>IF(F319&lt;&gt;0,VLOOKUP(F319,'Prior Attainment'!$A$3:$B$23,2,FALSE),"")</f>
        <v/>
      </c>
      <c r="N319" s="34" t="str">
        <f>IF(G319&lt;&gt;0,VLOOKUP(G319,'Prior Attainment'!$A$3:$B$23,2,FALSE),"")</f>
        <v/>
      </c>
      <c r="O319" s="35" t="e">
        <f t="shared" si="24"/>
        <v>#DIV/0!</v>
      </c>
      <c r="P319" s="35" t="e">
        <f t="shared" si="25"/>
        <v>#DIV/0!</v>
      </c>
      <c r="Q319" s="36" t="e">
        <f>IF(P319&lt;&gt;"",VLOOKUP(P319,Expectations!$A$2:$B$25,2,TRUE),"")</f>
        <v>#DIV/0!</v>
      </c>
      <c r="R319" s="37" t="e">
        <f>IF(P319&lt;&gt;"",VLOOKUP(P319,Expectations!$A$2:$C$25,3,TRUE),"")</f>
        <v>#DIV/0!</v>
      </c>
      <c r="S319" s="17" t="str">
        <f>IF(H319&gt;0,VLOOKUP(H319,Reading!$A$3:$B$61,2,FALSE),"")</f>
        <v/>
      </c>
      <c r="T319" s="38" t="str">
        <f>IF(J319&gt;0,VLOOKUP(J319,'TA scores'!$A$2:$B$16,2,FALSE),"")</f>
        <v/>
      </c>
      <c r="U319" s="16" t="str">
        <f>IF(I319&gt;0,VLOOKUP(I319,Maths!$A$3:$B$121,2,FALSE),"")</f>
        <v/>
      </c>
      <c r="V319" s="16" t="str">
        <f>IF(K319&gt;0,VLOOKUP(K319,GPS!$A$3:$B$121,2,FALSE),"")</f>
        <v/>
      </c>
      <c r="W319" s="39" t="e">
        <f>IF(R319&lt;&gt;"",VLOOKUP(R319,Expectations!$C$2:$F$25,2,FALSE),"")</f>
        <v>#DIV/0!</v>
      </c>
      <c r="X319" s="39" t="e">
        <f>IF(R319&lt;&gt;"",VLOOKUP(R319,Expectations!$C$2:$F$25,3,FALSE),"")</f>
        <v>#DIV/0!</v>
      </c>
      <c r="Y319" s="39" t="e">
        <f>IF(R319&lt;&gt;"",VLOOKUP(R319,Expectations!$C$2:$F$25,4,FALSE),"")</f>
        <v>#DIV/0!</v>
      </c>
      <c r="Z319" s="5" t="str">
        <f t="shared" si="26"/>
        <v/>
      </c>
      <c r="AA319" s="5" t="str">
        <f t="shared" si="27"/>
        <v/>
      </c>
      <c r="AB319" s="5" t="str">
        <f t="shared" si="28"/>
        <v/>
      </c>
    </row>
    <row r="320" spans="1:28" x14ac:dyDescent="0.35">
      <c r="A320" s="20"/>
      <c r="B320" s="19"/>
      <c r="C320" s="19"/>
      <c r="D320" s="19"/>
      <c r="E320" s="18"/>
      <c r="F320" s="19"/>
      <c r="G320" s="19"/>
      <c r="H320" s="18"/>
      <c r="I320" s="19"/>
      <c r="J320" s="19"/>
      <c r="K320" s="19"/>
      <c r="L320" s="34" t="str">
        <f>IF(E320&lt;&gt;0,VLOOKUP(E320,'Prior Attainment'!$A$3:$B$23,2,FALSE),"")</f>
        <v/>
      </c>
      <c r="M320" s="34" t="str">
        <f>IF(F320&lt;&gt;0,VLOOKUP(F320,'Prior Attainment'!$A$3:$B$23,2,FALSE),"")</f>
        <v/>
      </c>
      <c r="N320" s="34" t="str">
        <f>IF(G320&lt;&gt;0,VLOOKUP(G320,'Prior Attainment'!$A$3:$B$23,2,FALSE),"")</f>
        <v/>
      </c>
      <c r="O320" s="35" t="e">
        <f t="shared" si="24"/>
        <v>#DIV/0!</v>
      </c>
      <c r="P320" s="35" t="e">
        <f t="shared" si="25"/>
        <v>#DIV/0!</v>
      </c>
      <c r="Q320" s="36" t="e">
        <f>IF(P320&lt;&gt;"",VLOOKUP(P320,Expectations!$A$2:$B$25,2,TRUE),"")</f>
        <v>#DIV/0!</v>
      </c>
      <c r="R320" s="37" t="e">
        <f>IF(P320&lt;&gt;"",VLOOKUP(P320,Expectations!$A$2:$C$25,3,TRUE),"")</f>
        <v>#DIV/0!</v>
      </c>
      <c r="S320" s="17" t="str">
        <f>IF(H320&gt;0,VLOOKUP(H320,Reading!$A$3:$B$61,2,FALSE),"")</f>
        <v/>
      </c>
      <c r="T320" s="38" t="str">
        <f>IF(J320&gt;0,VLOOKUP(J320,'TA scores'!$A$2:$B$16,2,FALSE),"")</f>
        <v/>
      </c>
      <c r="U320" s="16" t="str">
        <f>IF(I320&gt;0,VLOOKUP(I320,Maths!$A$3:$B$121,2,FALSE),"")</f>
        <v/>
      </c>
      <c r="V320" s="16" t="str">
        <f>IF(K320&gt;0,VLOOKUP(K320,GPS!$A$3:$B$121,2,FALSE),"")</f>
        <v/>
      </c>
      <c r="W320" s="39" t="e">
        <f>IF(R320&lt;&gt;"",VLOOKUP(R320,Expectations!$C$2:$F$25,2,FALSE),"")</f>
        <v>#DIV/0!</v>
      </c>
      <c r="X320" s="39" t="e">
        <f>IF(R320&lt;&gt;"",VLOOKUP(R320,Expectations!$C$2:$F$25,3,FALSE),"")</f>
        <v>#DIV/0!</v>
      </c>
      <c r="Y320" s="39" t="e">
        <f>IF(R320&lt;&gt;"",VLOOKUP(R320,Expectations!$C$2:$F$25,4,FALSE),"")</f>
        <v>#DIV/0!</v>
      </c>
      <c r="Z320" s="5" t="str">
        <f t="shared" si="26"/>
        <v/>
      </c>
      <c r="AA320" s="5" t="str">
        <f t="shared" si="27"/>
        <v/>
      </c>
      <c r="AB320" s="5" t="str">
        <f t="shared" si="28"/>
        <v/>
      </c>
    </row>
    <row r="321" spans="1:28" x14ac:dyDescent="0.35">
      <c r="A321" s="20"/>
      <c r="B321" s="19"/>
      <c r="C321" s="19"/>
      <c r="D321" s="19"/>
      <c r="E321" s="18"/>
      <c r="F321" s="19"/>
      <c r="G321" s="19"/>
      <c r="H321" s="18"/>
      <c r="I321" s="19"/>
      <c r="J321" s="19"/>
      <c r="K321" s="19"/>
      <c r="L321" s="34" t="str">
        <f>IF(E321&lt;&gt;0,VLOOKUP(E321,'Prior Attainment'!$A$3:$B$23,2,FALSE),"")</f>
        <v/>
      </c>
      <c r="M321" s="34" t="str">
        <f>IF(F321&lt;&gt;0,VLOOKUP(F321,'Prior Attainment'!$A$3:$B$23,2,FALSE),"")</f>
        <v/>
      </c>
      <c r="N321" s="34" t="str">
        <f>IF(G321&lt;&gt;0,VLOOKUP(G321,'Prior Attainment'!$A$3:$B$23,2,FALSE),"")</f>
        <v/>
      </c>
      <c r="O321" s="35" t="e">
        <f t="shared" si="24"/>
        <v>#DIV/0!</v>
      </c>
      <c r="P321" s="35" t="e">
        <f t="shared" si="25"/>
        <v>#DIV/0!</v>
      </c>
      <c r="Q321" s="36" t="e">
        <f>IF(P321&lt;&gt;"",VLOOKUP(P321,Expectations!$A$2:$B$25,2,TRUE),"")</f>
        <v>#DIV/0!</v>
      </c>
      <c r="R321" s="37" t="e">
        <f>IF(P321&lt;&gt;"",VLOOKUP(P321,Expectations!$A$2:$C$25,3,TRUE),"")</f>
        <v>#DIV/0!</v>
      </c>
      <c r="S321" s="17" t="str">
        <f>IF(H321&gt;0,VLOOKUP(H321,Reading!$A$3:$B$61,2,FALSE),"")</f>
        <v/>
      </c>
      <c r="T321" s="38" t="str">
        <f>IF(J321&gt;0,VLOOKUP(J321,'TA scores'!$A$2:$B$16,2,FALSE),"")</f>
        <v/>
      </c>
      <c r="U321" s="16" t="str">
        <f>IF(I321&gt;0,VLOOKUP(I321,Maths!$A$3:$B$121,2,FALSE),"")</f>
        <v/>
      </c>
      <c r="V321" s="16" t="str">
        <f>IF(K321&gt;0,VLOOKUP(K321,GPS!$A$3:$B$121,2,FALSE),"")</f>
        <v/>
      </c>
      <c r="W321" s="39" t="e">
        <f>IF(R321&lt;&gt;"",VLOOKUP(R321,Expectations!$C$2:$F$25,2,FALSE),"")</f>
        <v>#DIV/0!</v>
      </c>
      <c r="X321" s="39" t="e">
        <f>IF(R321&lt;&gt;"",VLOOKUP(R321,Expectations!$C$2:$F$25,3,FALSE),"")</f>
        <v>#DIV/0!</v>
      </c>
      <c r="Y321" s="39" t="e">
        <f>IF(R321&lt;&gt;"",VLOOKUP(R321,Expectations!$C$2:$F$25,4,FALSE),"")</f>
        <v>#DIV/0!</v>
      </c>
      <c r="Z321" s="5" t="str">
        <f t="shared" si="26"/>
        <v/>
      </c>
      <c r="AA321" s="5" t="str">
        <f t="shared" si="27"/>
        <v/>
      </c>
      <c r="AB321" s="5" t="str">
        <f t="shared" si="28"/>
        <v/>
      </c>
    </row>
    <row r="322" spans="1:28" x14ac:dyDescent="0.35">
      <c r="A322" s="20"/>
      <c r="B322" s="19"/>
      <c r="C322" s="19"/>
      <c r="D322" s="19"/>
      <c r="E322" s="18"/>
      <c r="F322" s="19"/>
      <c r="G322" s="19"/>
      <c r="H322" s="18"/>
      <c r="I322" s="19"/>
      <c r="J322" s="19"/>
      <c r="K322" s="19"/>
      <c r="L322" s="34" t="str">
        <f>IF(E322&lt;&gt;0,VLOOKUP(E322,'Prior Attainment'!$A$3:$B$23,2,FALSE),"")</f>
        <v/>
      </c>
      <c r="M322" s="34" t="str">
        <f>IF(F322&lt;&gt;0,VLOOKUP(F322,'Prior Attainment'!$A$3:$B$23,2,FALSE),"")</f>
        <v/>
      </c>
      <c r="N322" s="34" t="str">
        <f>IF(G322&lt;&gt;0,VLOOKUP(G322,'Prior Attainment'!$A$3:$B$23,2,FALSE),"")</f>
        <v/>
      </c>
      <c r="O322" s="35" t="e">
        <f t="shared" si="24"/>
        <v>#DIV/0!</v>
      </c>
      <c r="P322" s="35" t="e">
        <f t="shared" si="25"/>
        <v>#DIV/0!</v>
      </c>
      <c r="Q322" s="36" t="e">
        <f>IF(P322&lt;&gt;"",VLOOKUP(P322,Expectations!$A$2:$B$25,2,TRUE),"")</f>
        <v>#DIV/0!</v>
      </c>
      <c r="R322" s="37" t="e">
        <f>IF(P322&lt;&gt;"",VLOOKUP(P322,Expectations!$A$2:$C$25,3,TRUE),"")</f>
        <v>#DIV/0!</v>
      </c>
      <c r="S322" s="17" t="str">
        <f>IF(H322&gt;0,VLOOKUP(H322,Reading!$A$3:$B$61,2,FALSE),"")</f>
        <v/>
      </c>
      <c r="T322" s="38" t="str">
        <f>IF(J322&gt;0,VLOOKUP(J322,'TA scores'!$A$2:$B$16,2,FALSE),"")</f>
        <v/>
      </c>
      <c r="U322" s="16" t="str">
        <f>IF(I322&gt;0,VLOOKUP(I322,Maths!$A$3:$B$121,2,FALSE),"")</f>
        <v/>
      </c>
      <c r="V322" s="16" t="str">
        <f>IF(K322&gt;0,VLOOKUP(K322,GPS!$A$3:$B$121,2,FALSE),"")</f>
        <v/>
      </c>
      <c r="W322" s="39" t="e">
        <f>IF(R322&lt;&gt;"",VLOOKUP(R322,Expectations!$C$2:$F$25,2,FALSE),"")</f>
        <v>#DIV/0!</v>
      </c>
      <c r="X322" s="39" t="e">
        <f>IF(R322&lt;&gt;"",VLOOKUP(R322,Expectations!$C$2:$F$25,3,FALSE),"")</f>
        <v>#DIV/0!</v>
      </c>
      <c r="Y322" s="39" t="e">
        <f>IF(R322&lt;&gt;"",VLOOKUP(R322,Expectations!$C$2:$F$25,4,FALSE),"")</f>
        <v>#DIV/0!</v>
      </c>
      <c r="Z322" s="5" t="str">
        <f t="shared" si="26"/>
        <v/>
      </c>
      <c r="AA322" s="5" t="str">
        <f t="shared" si="27"/>
        <v/>
      </c>
      <c r="AB322" s="5" t="str">
        <f t="shared" si="28"/>
        <v/>
      </c>
    </row>
    <row r="323" spans="1:28" x14ac:dyDescent="0.35">
      <c r="A323" s="20"/>
      <c r="B323" s="19"/>
      <c r="C323" s="19"/>
      <c r="D323" s="19"/>
      <c r="E323" s="18"/>
      <c r="F323" s="19"/>
      <c r="G323" s="19"/>
      <c r="H323" s="18"/>
      <c r="I323" s="19"/>
      <c r="J323" s="19"/>
      <c r="K323" s="19"/>
      <c r="L323" s="34" t="str">
        <f>IF(E323&lt;&gt;0,VLOOKUP(E323,'Prior Attainment'!$A$3:$B$23,2,FALSE),"")</f>
        <v/>
      </c>
      <c r="M323" s="34" t="str">
        <f>IF(F323&lt;&gt;0,VLOOKUP(F323,'Prior Attainment'!$A$3:$B$23,2,FALSE),"")</f>
        <v/>
      </c>
      <c r="N323" s="34" t="str">
        <f>IF(G323&lt;&gt;0,VLOOKUP(G323,'Prior Attainment'!$A$3:$B$23,2,FALSE),"")</f>
        <v/>
      </c>
      <c r="O323" s="35" t="e">
        <f t="shared" si="24"/>
        <v>#DIV/0!</v>
      </c>
      <c r="P323" s="35" t="e">
        <f t="shared" si="25"/>
        <v>#DIV/0!</v>
      </c>
      <c r="Q323" s="36" t="e">
        <f>IF(P323&lt;&gt;"",VLOOKUP(P323,Expectations!$A$2:$B$25,2,TRUE),"")</f>
        <v>#DIV/0!</v>
      </c>
      <c r="R323" s="37" t="e">
        <f>IF(P323&lt;&gt;"",VLOOKUP(P323,Expectations!$A$2:$C$25,3,TRUE),"")</f>
        <v>#DIV/0!</v>
      </c>
      <c r="S323" s="17" t="str">
        <f>IF(H323&gt;0,VLOOKUP(H323,Reading!$A$3:$B$61,2,FALSE),"")</f>
        <v/>
      </c>
      <c r="T323" s="38" t="str">
        <f>IF(J323&gt;0,VLOOKUP(J323,'TA scores'!$A$2:$B$16,2,FALSE),"")</f>
        <v/>
      </c>
      <c r="U323" s="16" t="str">
        <f>IF(I323&gt;0,VLOOKUP(I323,Maths!$A$3:$B$121,2,FALSE),"")</f>
        <v/>
      </c>
      <c r="V323" s="16" t="str">
        <f>IF(K323&gt;0,VLOOKUP(K323,GPS!$A$3:$B$121,2,FALSE),"")</f>
        <v/>
      </c>
      <c r="W323" s="39" t="e">
        <f>IF(R323&lt;&gt;"",VLOOKUP(R323,Expectations!$C$2:$F$25,2,FALSE),"")</f>
        <v>#DIV/0!</v>
      </c>
      <c r="X323" s="39" t="e">
        <f>IF(R323&lt;&gt;"",VLOOKUP(R323,Expectations!$C$2:$F$25,3,FALSE),"")</f>
        <v>#DIV/0!</v>
      </c>
      <c r="Y323" s="39" t="e">
        <f>IF(R323&lt;&gt;"",VLOOKUP(R323,Expectations!$C$2:$F$25,4,FALSE),"")</f>
        <v>#DIV/0!</v>
      </c>
      <c r="Z323" s="5" t="str">
        <f t="shared" si="26"/>
        <v/>
      </c>
      <c r="AA323" s="5" t="str">
        <f t="shared" si="27"/>
        <v/>
      </c>
      <c r="AB323" s="5" t="str">
        <f t="shared" si="28"/>
        <v/>
      </c>
    </row>
    <row r="324" spans="1:28" x14ac:dyDescent="0.35">
      <c r="A324" s="20"/>
      <c r="B324" s="19"/>
      <c r="C324" s="19"/>
      <c r="D324" s="19"/>
      <c r="E324" s="18"/>
      <c r="F324" s="19"/>
      <c r="G324" s="19"/>
      <c r="H324" s="18"/>
      <c r="I324" s="19"/>
      <c r="J324" s="19"/>
      <c r="K324" s="19"/>
      <c r="L324" s="34" t="str">
        <f>IF(E324&lt;&gt;0,VLOOKUP(E324,'Prior Attainment'!$A$3:$B$23,2,FALSE),"")</f>
        <v/>
      </c>
      <c r="M324" s="34" t="str">
        <f>IF(F324&lt;&gt;0,VLOOKUP(F324,'Prior Attainment'!$A$3:$B$23,2,FALSE),"")</f>
        <v/>
      </c>
      <c r="N324" s="34" t="str">
        <f>IF(G324&lt;&gt;0,VLOOKUP(G324,'Prior Attainment'!$A$3:$B$23,2,FALSE),"")</f>
        <v/>
      </c>
      <c r="O324" s="35" t="e">
        <f t="shared" si="24"/>
        <v>#DIV/0!</v>
      </c>
      <c r="P324" s="35" t="e">
        <f t="shared" si="25"/>
        <v>#DIV/0!</v>
      </c>
      <c r="Q324" s="36" t="e">
        <f>IF(P324&lt;&gt;"",VLOOKUP(P324,Expectations!$A$2:$B$25,2,TRUE),"")</f>
        <v>#DIV/0!</v>
      </c>
      <c r="R324" s="37" t="e">
        <f>IF(P324&lt;&gt;"",VLOOKUP(P324,Expectations!$A$2:$C$25,3,TRUE),"")</f>
        <v>#DIV/0!</v>
      </c>
      <c r="S324" s="17" t="str">
        <f>IF(H324&gt;0,VLOOKUP(H324,Reading!$A$3:$B$61,2,FALSE),"")</f>
        <v/>
      </c>
      <c r="T324" s="38" t="str">
        <f>IF(J324&gt;0,VLOOKUP(J324,'TA scores'!$A$2:$B$16,2,FALSE),"")</f>
        <v/>
      </c>
      <c r="U324" s="16" t="str">
        <f>IF(I324&gt;0,VLOOKUP(I324,Maths!$A$3:$B$121,2,FALSE),"")</f>
        <v/>
      </c>
      <c r="V324" s="16" t="str">
        <f>IF(K324&gt;0,VLOOKUP(K324,GPS!$A$3:$B$121,2,FALSE),"")</f>
        <v/>
      </c>
      <c r="W324" s="39" t="e">
        <f>IF(R324&lt;&gt;"",VLOOKUP(R324,Expectations!$C$2:$F$25,2,FALSE),"")</f>
        <v>#DIV/0!</v>
      </c>
      <c r="X324" s="39" t="e">
        <f>IF(R324&lt;&gt;"",VLOOKUP(R324,Expectations!$C$2:$F$25,3,FALSE),"")</f>
        <v>#DIV/0!</v>
      </c>
      <c r="Y324" s="39" t="e">
        <f>IF(R324&lt;&gt;"",VLOOKUP(R324,Expectations!$C$2:$F$25,4,FALSE),"")</f>
        <v>#DIV/0!</v>
      </c>
      <c r="Z324" s="5" t="str">
        <f t="shared" si="26"/>
        <v/>
      </c>
      <c r="AA324" s="5" t="str">
        <f t="shared" si="27"/>
        <v/>
      </c>
      <c r="AB324" s="5" t="str">
        <f t="shared" si="28"/>
        <v/>
      </c>
    </row>
    <row r="325" spans="1:28" x14ac:dyDescent="0.35">
      <c r="A325" s="20"/>
      <c r="B325" s="19"/>
      <c r="C325" s="19"/>
      <c r="D325" s="19"/>
      <c r="E325" s="18"/>
      <c r="F325" s="19"/>
      <c r="G325" s="19"/>
      <c r="H325" s="18"/>
      <c r="I325" s="19"/>
      <c r="J325" s="19"/>
      <c r="K325" s="19"/>
      <c r="L325" s="34" t="str">
        <f>IF(E325&lt;&gt;0,VLOOKUP(E325,'Prior Attainment'!$A$3:$B$23,2,FALSE),"")</f>
        <v/>
      </c>
      <c r="M325" s="34" t="str">
        <f>IF(F325&lt;&gt;0,VLOOKUP(F325,'Prior Attainment'!$A$3:$B$23,2,FALSE),"")</f>
        <v/>
      </c>
      <c r="N325" s="34" t="str">
        <f>IF(G325&lt;&gt;0,VLOOKUP(G325,'Prior Attainment'!$A$3:$B$23,2,FALSE),"")</f>
        <v/>
      </c>
      <c r="O325" s="35" t="e">
        <f t="shared" si="24"/>
        <v>#DIV/0!</v>
      </c>
      <c r="P325" s="35" t="e">
        <f t="shared" si="25"/>
        <v>#DIV/0!</v>
      </c>
      <c r="Q325" s="36" t="e">
        <f>IF(P325&lt;&gt;"",VLOOKUP(P325,Expectations!$A$2:$B$25,2,TRUE),"")</f>
        <v>#DIV/0!</v>
      </c>
      <c r="R325" s="37" t="e">
        <f>IF(P325&lt;&gt;"",VLOOKUP(P325,Expectations!$A$2:$C$25,3,TRUE),"")</f>
        <v>#DIV/0!</v>
      </c>
      <c r="S325" s="17" t="str">
        <f>IF(H325&gt;0,VLOOKUP(H325,Reading!$A$3:$B$61,2,FALSE),"")</f>
        <v/>
      </c>
      <c r="T325" s="38" t="str">
        <f>IF(J325&gt;0,VLOOKUP(J325,'TA scores'!$A$2:$B$16,2,FALSE),"")</f>
        <v/>
      </c>
      <c r="U325" s="16" t="str">
        <f>IF(I325&gt;0,VLOOKUP(I325,Maths!$A$3:$B$121,2,FALSE),"")</f>
        <v/>
      </c>
      <c r="V325" s="16" t="str">
        <f>IF(K325&gt;0,VLOOKUP(K325,GPS!$A$3:$B$121,2,FALSE),"")</f>
        <v/>
      </c>
      <c r="W325" s="39" t="e">
        <f>IF(R325&lt;&gt;"",VLOOKUP(R325,Expectations!$C$2:$F$25,2,FALSE),"")</f>
        <v>#DIV/0!</v>
      </c>
      <c r="X325" s="39" t="e">
        <f>IF(R325&lt;&gt;"",VLOOKUP(R325,Expectations!$C$2:$F$25,3,FALSE),"")</f>
        <v>#DIV/0!</v>
      </c>
      <c r="Y325" s="39" t="e">
        <f>IF(R325&lt;&gt;"",VLOOKUP(R325,Expectations!$C$2:$F$25,4,FALSE),"")</f>
        <v>#DIV/0!</v>
      </c>
      <c r="Z325" s="5" t="str">
        <f t="shared" si="26"/>
        <v/>
      </c>
      <c r="AA325" s="5" t="str">
        <f t="shared" si="27"/>
        <v/>
      </c>
      <c r="AB325" s="5" t="str">
        <f t="shared" si="28"/>
        <v/>
      </c>
    </row>
    <row r="326" spans="1:28" x14ac:dyDescent="0.35">
      <c r="A326" s="20"/>
      <c r="B326" s="19"/>
      <c r="C326" s="19"/>
      <c r="D326" s="19"/>
      <c r="E326" s="18"/>
      <c r="F326" s="19"/>
      <c r="G326" s="19"/>
      <c r="H326" s="18"/>
      <c r="I326" s="19"/>
      <c r="J326" s="19"/>
      <c r="K326" s="19"/>
      <c r="L326" s="34" t="str">
        <f>IF(E326&lt;&gt;0,VLOOKUP(E326,'Prior Attainment'!$A$3:$B$23,2,FALSE),"")</f>
        <v/>
      </c>
      <c r="M326" s="34" t="str">
        <f>IF(F326&lt;&gt;0,VLOOKUP(F326,'Prior Attainment'!$A$3:$B$23,2,FALSE),"")</f>
        <v/>
      </c>
      <c r="N326" s="34" t="str">
        <f>IF(G326&lt;&gt;0,VLOOKUP(G326,'Prior Attainment'!$A$3:$B$23,2,FALSE),"")</f>
        <v/>
      </c>
      <c r="O326" s="35" t="e">
        <f t="shared" ref="O326:O389" si="29">AVERAGEIF(L326:M326,"&lt;&gt;0")</f>
        <v>#DIV/0!</v>
      </c>
      <c r="P326" s="35" t="e">
        <f t="shared" ref="P326:P389" si="30">AVERAGEIF(N326:O326,"&lt;&gt;0")</f>
        <v>#DIV/0!</v>
      </c>
      <c r="Q326" s="36" t="e">
        <f>IF(P326&lt;&gt;"",VLOOKUP(P326,Expectations!$A$2:$B$25,2,TRUE),"")</f>
        <v>#DIV/0!</v>
      </c>
      <c r="R326" s="37" t="e">
        <f>IF(P326&lt;&gt;"",VLOOKUP(P326,Expectations!$A$2:$C$25,3,TRUE),"")</f>
        <v>#DIV/0!</v>
      </c>
      <c r="S326" s="17" t="str">
        <f>IF(H326&gt;0,VLOOKUP(H326,Reading!$A$3:$B$61,2,FALSE),"")</f>
        <v/>
      </c>
      <c r="T326" s="38" t="str">
        <f>IF(J326&gt;0,VLOOKUP(J326,'TA scores'!$A$2:$B$16,2,FALSE),"")</f>
        <v/>
      </c>
      <c r="U326" s="16" t="str">
        <f>IF(I326&gt;0,VLOOKUP(I326,Maths!$A$3:$B$121,2,FALSE),"")</f>
        <v/>
      </c>
      <c r="V326" s="16" t="str">
        <f>IF(K326&gt;0,VLOOKUP(K326,GPS!$A$3:$B$121,2,FALSE),"")</f>
        <v/>
      </c>
      <c r="W326" s="39" t="e">
        <f>IF(R326&lt;&gt;"",VLOOKUP(R326,Expectations!$C$2:$F$25,2,FALSE),"")</f>
        <v>#DIV/0!</v>
      </c>
      <c r="X326" s="39" t="e">
        <f>IF(R326&lt;&gt;"",VLOOKUP(R326,Expectations!$C$2:$F$25,3,FALSE),"")</f>
        <v>#DIV/0!</v>
      </c>
      <c r="Y326" s="39" t="e">
        <f>IF(R326&lt;&gt;"",VLOOKUP(R326,Expectations!$C$2:$F$25,4,FALSE),"")</f>
        <v>#DIV/0!</v>
      </c>
      <c r="Z326" s="5" t="str">
        <f t="shared" si="26"/>
        <v/>
      </c>
      <c r="AA326" s="5" t="str">
        <f t="shared" si="27"/>
        <v/>
      </c>
      <c r="AB326" s="5" t="str">
        <f t="shared" si="28"/>
        <v/>
      </c>
    </row>
    <row r="327" spans="1:28" x14ac:dyDescent="0.35">
      <c r="A327" s="20"/>
      <c r="B327" s="19"/>
      <c r="C327" s="19"/>
      <c r="D327" s="19"/>
      <c r="E327" s="18"/>
      <c r="F327" s="19"/>
      <c r="G327" s="19"/>
      <c r="H327" s="18"/>
      <c r="I327" s="19"/>
      <c r="J327" s="19"/>
      <c r="K327" s="19"/>
      <c r="L327" s="34" t="str">
        <f>IF(E327&lt;&gt;0,VLOOKUP(E327,'Prior Attainment'!$A$3:$B$23,2,FALSE),"")</f>
        <v/>
      </c>
      <c r="M327" s="34" t="str">
        <f>IF(F327&lt;&gt;0,VLOOKUP(F327,'Prior Attainment'!$A$3:$B$23,2,FALSE),"")</f>
        <v/>
      </c>
      <c r="N327" s="34" t="str">
        <f>IF(G327&lt;&gt;0,VLOOKUP(G327,'Prior Attainment'!$A$3:$B$23,2,FALSE),"")</f>
        <v/>
      </c>
      <c r="O327" s="35" t="e">
        <f t="shared" si="29"/>
        <v>#DIV/0!</v>
      </c>
      <c r="P327" s="35" t="e">
        <f t="shared" si="30"/>
        <v>#DIV/0!</v>
      </c>
      <c r="Q327" s="36" t="e">
        <f>IF(P327&lt;&gt;"",VLOOKUP(P327,Expectations!$A$2:$B$25,2,TRUE),"")</f>
        <v>#DIV/0!</v>
      </c>
      <c r="R327" s="37" t="e">
        <f>IF(P327&lt;&gt;"",VLOOKUP(P327,Expectations!$A$2:$C$25,3,TRUE),"")</f>
        <v>#DIV/0!</v>
      </c>
      <c r="S327" s="17" t="str">
        <f>IF(H327&gt;0,VLOOKUP(H327,Reading!$A$3:$B$61,2,FALSE),"")</f>
        <v/>
      </c>
      <c r="T327" s="38" t="str">
        <f>IF(J327&gt;0,VLOOKUP(J327,'TA scores'!$A$2:$B$16,2,FALSE),"")</f>
        <v/>
      </c>
      <c r="U327" s="16" t="str">
        <f>IF(I327&gt;0,VLOOKUP(I327,Maths!$A$3:$B$121,2,FALSE),"")</f>
        <v/>
      </c>
      <c r="V327" s="16" t="str">
        <f>IF(K327&gt;0,VLOOKUP(K327,GPS!$A$3:$B$121,2,FALSE),"")</f>
        <v/>
      </c>
      <c r="W327" s="39" t="e">
        <f>IF(R327&lt;&gt;"",VLOOKUP(R327,Expectations!$C$2:$F$25,2,FALSE),"")</f>
        <v>#DIV/0!</v>
      </c>
      <c r="X327" s="39" t="e">
        <f>IF(R327&lt;&gt;"",VLOOKUP(R327,Expectations!$C$2:$F$25,3,FALSE),"")</f>
        <v>#DIV/0!</v>
      </c>
      <c r="Y327" s="39" t="e">
        <f>IF(R327&lt;&gt;"",VLOOKUP(R327,Expectations!$C$2:$F$25,4,FALSE),"")</f>
        <v>#DIV/0!</v>
      </c>
      <c r="Z327" s="5" t="str">
        <f t="shared" si="26"/>
        <v/>
      </c>
      <c r="AA327" s="5" t="str">
        <f t="shared" si="27"/>
        <v/>
      </c>
      <c r="AB327" s="5" t="str">
        <f t="shared" si="28"/>
        <v/>
      </c>
    </row>
    <row r="328" spans="1:28" x14ac:dyDescent="0.35">
      <c r="A328" s="20"/>
      <c r="B328" s="19"/>
      <c r="C328" s="19"/>
      <c r="D328" s="19"/>
      <c r="E328" s="18"/>
      <c r="F328" s="19"/>
      <c r="G328" s="19"/>
      <c r="H328" s="18"/>
      <c r="I328" s="19"/>
      <c r="J328" s="19"/>
      <c r="K328" s="19"/>
      <c r="L328" s="34" t="str">
        <f>IF(E328&lt;&gt;0,VLOOKUP(E328,'Prior Attainment'!$A$3:$B$23,2,FALSE),"")</f>
        <v/>
      </c>
      <c r="M328" s="34" t="str">
        <f>IF(F328&lt;&gt;0,VLOOKUP(F328,'Prior Attainment'!$A$3:$B$23,2,FALSE),"")</f>
        <v/>
      </c>
      <c r="N328" s="34" t="str">
        <f>IF(G328&lt;&gt;0,VLOOKUP(G328,'Prior Attainment'!$A$3:$B$23,2,FALSE),"")</f>
        <v/>
      </c>
      <c r="O328" s="35" t="e">
        <f t="shared" si="29"/>
        <v>#DIV/0!</v>
      </c>
      <c r="P328" s="35" t="e">
        <f t="shared" si="30"/>
        <v>#DIV/0!</v>
      </c>
      <c r="Q328" s="36" t="e">
        <f>IF(P328&lt;&gt;"",VLOOKUP(P328,Expectations!$A$2:$B$25,2,TRUE),"")</f>
        <v>#DIV/0!</v>
      </c>
      <c r="R328" s="37" t="e">
        <f>IF(P328&lt;&gt;"",VLOOKUP(P328,Expectations!$A$2:$C$25,3,TRUE),"")</f>
        <v>#DIV/0!</v>
      </c>
      <c r="S328" s="17" t="str">
        <f>IF(H328&gt;0,VLOOKUP(H328,Reading!$A$3:$B$61,2,FALSE),"")</f>
        <v/>
      </c>
      <c r="T328" s="38" t="str">
        <f>IF(J328&gt;0,VLOOKUP(J328,'TA scores'!$A$2:$B$16,2,FALSE),"")</f>
        <v/>
      </c>
      <c r="U328" s="16" t="str">
        <f>IF(I328&gt;0,VLOOKUP(I328,Maths!$A$3:$B$121,2,FALSE),"")</f>
        <v/>
      </c>
      <c r="V328" s="16" t="str">
        <f>IF(K328&gt;0,VLOOKUP(K328,GPS!$A$3:$B$121,2,FALSE),"")</f>
        <v/>
      </c>
      <c r="W328" s="39" t="e">
        <f>IF(R328&lt;&gt;"",VLOOKUP(R328,Expectations!$C$2:$F$25,2,FALSE),"")</f>
        <v>#DIV/0!</v>
      </c>
      <c r="X328" s="39" t="e">
        <f>IF(R328&lt;&gt;"",VLOOKUP(R328,Expectations!$C$2:$F$25,3,FALSE),"")</f>
        <v>#DIV/0!</v>
      </c>
      <c r="Y328" s="39" t="e">
        <f>IF(R328&lt;&gt;"",VLOOKUP(R328,Expectations!$C$2:$F$25,4,FALSE),"")</f>
        <v>#DIV/0!</v>
      </c>
      <c r="Z328" s="5" t="str">
        <f t="shared" si="26"/>
        <v/>
      </c>
      <c r="AA328" s="5" t="str">
        <f t="shared" si="27"/>
        <v/>
      </c>
      <c r="AB328" s="5" t="str">
        <f t="shared" si="28"/>
        <v/>
      </c>
    </row>
    <row r="329" spans="1:28" x14ac:dyDescent="0.35">
      <c r="A329" s="20"/>
      <c r="B329" s="19"/>
      <c r="C329" s="19"/>
      <c r="D329" s="19"/>
      <c r="E329" s="18"/>
      <c r="F329" s="19"/>
      <c r="G329" s="19"/>
      <c r="H329" s="18"/>
      <c r="I329" s="19"/>
      <c r="J329" s="19"/>
      <c r="K329" s="19"/>
      <c r="L329" s="34" t="str">
        <f>IF(E329&lt;&gt;0,VLOOKUP(E329,'Prior Attainment'!$A$3:$B$23,2,FALSE),"")</f>
        <v/>
      </c>
      <c r="M329" s="34" t="str">
        <f>IF(F329&lt;&gt;0,VLOOKUP(F329,'Prior Attainment'!$A$3:$B$23,2,FALSE),"")</f>
        <v/>
      </c>
      <c r="N329" s="34" t="str">
        <f>IF(G329&lt;&gt;0,VLOOKUP(G329,'Prior Attainment'!$A$3:$B$23,2,FALSE),"")</f>
        <v/>
      </c>
      <c r="O329" s="35" t="e">
        <f t="shared" si="29"/>
        <v>#DIV/0!</v>
      </c>
      <c r="P329" s="35" t="e">
        <f t="shared" si="30"/>
        <v>#DIV/0!</v>
      </c>
      <c r="Q329" s="36" t="e">
        <f>IF(P329&lt;&gt;"",VLOOKUP(P329,Expectations!$A$2:$B$25,2,TRUE),"")</f>
        <v>#DIV/0!</v>
      </c>
      <c r="R329" s="37" t="e">
        <f>IF(P329&lt;&gt;"",VLOOKUP(P329,Expectations!$A$2:$C$25,3,TRUE),"")</f>
        <v>#DIV/0!</v>
      </c>
      <c r="S329" s="17" t="str">
        <f>IF(H329&gt;0,VLOOKUP(H329,Reading!$A$3:$B$61,2,FALSE),"")</f>
        <v/>
      </c>
      <c r="T329" s="38" t="str">
        <f>IF(J329&gt;0,VLOOKUP(J329,'TA scores'!$A$2:$B$16,2,FALSE),"")</f>
        <v/>
      </c>
      <c r="U329" s="16" t="str">
        <f>IF(I329&gt;0,VLOOKUP(I329,Maths!$A$3:$B$121,2,FALSE),"")</f>
        <v/>
      </c>
      <c r="V329" s="16" t="str">
        <f>IF(K329&gt;0,VLOOKUP(K329,GPS!$A$3:$B$121,2,FALSE),"")</f>
        <v/>
      </c>
      <c r="W329" s="39" t="e">
        <f>IF(R329&lt;&gt;"",VLOOKUP(R329,Expectations!$C$2:$F$25,2,FALSE),"")</f>
        <v>#DIV/0!</v>
      </c>
      <c r="X329" s="39" t="e">
        <f>IF(R329&lt;&gt;"",VLOOKUP(R329,Expectations!$C$2:$F$25,3,FALSE),"")</f>
        <v>#DIV/0!</v>
      </c>
      <c r="Y329" s="39" t="e">
        <f>IF(R329&lt;&gt;"",VLOOKUP(R329,Expectations!$C$2:$F$25,4,FALSE),"")</f>
        <v>#DIV/0!</v>
      </c>
      <c r="Z329" s="5" t="str">
        <f t="shared" ref="Z329:Z392" si="31">IF(ISNUMBER(S329),S329-W329,"")</f>
        <v/>
      </c>
      <c r="AA329" s="5" t="str">
        <f t="shared" ref="AA329:AA392" si="32">IF(ISNUMBER(T329),T329-X329,"")</f>
        <v/>
      </c>
      <c r="AB329" s="5" t="str">
        <f t="shared" ref="AB329:AB392" si="33">IF(ISNUMBER(U329),U329-Y329,"")</f>
        <v/>
      </c>
    </row>
    <row r="330" spans="1:28" x14ac:dyDescent="0.35">
      <c r="A330" s="20"/>
      <c r="B330" s="19"/>
      <c r="C330" s="19"/>
      <c r="D330" s="19"/>
      <c r="E330" s="18"/>
      <c r="F330" s="19"/>
      <c r="G330" s="19"/>
      <c r="H330" s="18"/>
      <c r="I330" s="19"/>
      <c r="J330" s="19"/>
      <c r="K330" s="19"/>
      <c r="L330" s="34" t="str">
        <f>IF(E330&lt;&gt;0,VLOOKUP(E330,'Prior Attainment'!$A$3:$B$23,2,FALSE),"")</f>
        <v/>
      </c>
      <c r="M330" s="34" t="str">
        <f>IF(F330&lt;&gt;0,VLOOKUP(F330,'Prior Attainment'!$A$3:$B$23,2,FALSE),"")</f>
        <v/>
      </c>
      <c r="N330" s="34" t="str">
        <f>IF(G330&lt;&gt;0,VLOOKUP(G330,'Prior Attainment'!$A$3:$B$23,2,FALSE),"")</f>
        <v/>
      </c>
      <c r="O330" s="35" t="e">
        <f t="shared" si="29"/>
        <v>#DIV/0!</v>
      </c>
      <c r="P330" s="35" t="e">
        <f t="shared" si="30"/>
        <v>#DIV/0!</v>
      </c>
      <c r="Q330" s="36" t="e">
        <f>IF(P330&lt;&gt;"",VLOOKUP(P330,Expectations!$A$2:$B$25,2,TRUE),"")</f>
        <v>#DIV/0!</v>
      </c>
      <c r="R330" s="37" t="e">
        <f>IF(P330&lt;&gt;"",VLOOKUP(P330,Expectations!$A$2:$C$25,3,TRUE),"")</f>
        <v>#DIV/0!</v>
      </c>
      <c r="S330" s="17" t="str">
        <f>IF(H330&gt;0,VLOOKUP(H330,Reading!$A$3:$B$61,2,FALSE),"")</f>
        <v/>
      </c>
      <c r="T330" s="38" t="str">
        <f>IF(J330&gt;0,VLOOKUP(J330,'TA scores'!$A$2:$B$16,2,FALSE),"")</f>
        <v/>
      </c>
      <c r="U330" s="16" t="str">
        <f>IF(I330&gt;0,VLOOKUP(I330,Maths!$A$3:$B$121,2,FALSE),"")</f>
        <v/>
      </c>
      <c r="V330" s="16" t="str">
        <f>IF(K330&gt;0,VLOOKUP(K330,GPS!$A$3:$B$121,2,FALSE),"")</f>
        <v/>
      </c>
      <c r="W330" s="39" t="e">
        <f>IF(R330&lt;&gt;"",VLOOKUP(R330,Expectations!$C$2:$F$25,2,FALSE),"")</f>
        <v>#DIV/0!</v>
      </c>
      <c r="X330" s="39" t="e">
        <f>IF(R330&lt;&gt;"",VLOOKUP(R330,Expectations!$C$2:$F$25,3,FALSE),"")</f>
        <v>#DIV/0!</v>
      </c>
      <c r="Y330" s="39" t="e">
        <f>IF(R330&lt;&gt;"",VLOOKUP(R330,Expectations!$C$2:$F$25,4,FALSE),"")</f>
        <v>#DIV/0!</v>
      </c>
      <c r="Z330" s="5" t="str">
        <f t="shared" si="31"/>
        <v/>
      </c>
      <c r="AA330" s="5" t="str">
        <f t="shared" si="32"/>
        <v/>
      </c>
      <c r="AB330" s="5" t="str">
        <f t="shared" si="33"/>
        <v/>
      </c>
    </row>
    <row r="331" spans="1:28" x14ac:dyDescent="0.35">
      <c r="A331" s="20"/>
      <c r="B331" s="19"/>
      <c r="C331" s="19"/>
      <c r="D331" s="19"/>
      <c r="E331" s="18"/>
      <c r="F331" s="19"/>
      <c r="G331" s="19"/>
      <c r="H331" s="18"/>
      <c r="I331" s="19"/>
      <c r="J331" s="19"/>
      <c r="K331" s="19"/>
      <c r="L331" s="34" t="str">
        <f>IF(E331&lt;&gt;0,VLOOKUP(E331,'Prior Attainment'!$A$3:$B$23,2,FALSE),"")</f>
        <v/>
      </c>
      <c r="M331" s="34" t="str">
        <f>IF(F331&lt;&gt;0,VLOOKUP(F331,'Prior Attainment'!$A$3:$B$23,2,FALSE),"")</f>
        <v/>
      </c>
      <c r="N331" s="34" t="str">
        <f>IF(G331&lt;&gt;0,VLOOKUP(G331,'Prior Attainment'!$A$3:$B$23,2,FALSE),"")</f>
        <v/>
      </c>
      <c r="O331" s="35" t="e">
        <f t="shared" si="29"/>
        <v>#DIV/0!</v>
      </c>
      <c r="P331" s="35" t="e">
        <f t="shared" si="30"/>
        <v>#DIV/0!</v>
      </c>
      <c r="Q331" s="36" t="e">
        <f>IF(P331&lt;&gt;"",VLOOKUP(P331,Expectations!$A$2:$B$25,2,TRUE),"")</f>
        <v>#DIV/0!</v>
      </c>
      <c r="R331" s="37" t="e">
        <f>IF(P331&lt;&gt;"",VLOOKUP(P331,Expectations!$A$2:$C$25,3,TRUE),"")</f>
        <v>#DIV/0!</v>
      </c>
      <c r="S331" s="17" t="str">
        <f>IF(H331&gt;0,VLOOKUP(H331,Reading!$A$3:$B$61,2,FALSE),"")</f>
        <v/>
      </c>
      <c r="T331" s="38" t="str">
        <f>IF(J331&gt;0,VLOOKUP(J331,'TA scores'!$A$2:$B$16,2,FALSE),"")</f>
        <v/>
      </c>
      <c r="U331" s="16" t="str">
        <f>IF(I331&gt;0,VLOOKUP(I331,Maths!$A$3:$B$121,2,FALSE),"")</f>
        <v/>
      </c>
      <c r="V331" s="16" t="str">
        <f>IF(K331&gt;0,VLOOKUP(K331,GPS!$A$3:$B$121,2,FALSE),"")</f>
        <v/>
      </c>
      <c r="W331" s="39" t="e">
        <f>IF(R331&lt;&gt;"",VLOOKUP(R331,Expectations!$C$2:$F$25,2,FALSE),"")</f>
        <v>#DIV/0!</v>
      </c>
      <c r="X331" s="39" t="e">
        <f>IF(R331&lt;&gt;"",VLOOKUP(R331,Expectations!$C$2:$F$25,3,FALSE),"")</f>
        <v>#DIV/0!</v>
      </c>
      <c r="Y331" s="39" t="e">
        <f>IF(R331&lt;&gt;"",VLOOKUP(R331,Expectations!$C$2:$F$25,4,FALSE),"")</f>
        <v>#DIV/0!</v>
      </c>
      <c r="Z331" s="5" t="str">
        <f t="shared" si="31"/>
        <v/>
      </c>
      <c r="AA331" s="5" t="str">
        <f t="shared" si="32"/>
        <v/>
      </c>
      <c r="AB331" s="5" t="str">
        <f t="shared" si="33"/>
        <v/>
      </c>
    </row>
    <row r="332" spans="1:28" x14ac:dyDescent="0.35">
      <c r="A332" s="20"/>
      <c r="B332" s="19"/>
      <c r="C332" s="19"/>
      <c r="D332" s="19"/>
      <c r="E332" s="18"/>
      <c r="F332" s="19"/>
      <c r="G332" s="19"/>
      <c r="H332" s="18"/>
      <c r="I332" s="19"/>
      <c r="J332" s="19"/>
      <c r="K332" s="19"/>
      <c r="L332" s="34" t="str">
        <f>IF(E332&lt;&gt;0,VLOOKUP(E332,'Prior Attainment'!$A$3:$B$23,2,FALSE),"")</f>
        <v/>
      </c>
      <c r="M332" s="34" t="str">
        <f>IF(F332&lt;&gt;0,VLOOKUP(F332,'Prior Attainment'!$A$3:$B$23,2,FALSE),"")</f>
        <v/>
      </c>
      <c r="N332" s="34" t="str">
        <f>IF(G332&lt;&gt;0,VLOOKUP(G332,'Prior Attainment'!$A$3:$B$23,2,FALSE),"")</f>
        <v/>
      </c>
      <c r="O332" s="35" t="e">
        <f t="shared" si="29"/>
        <v>#DIV/0!</v>
      </c>
      <c r="P332" s="35" t="e">
        <f t="shared" si="30"/>
        <v>#DIV/0!</v>
      </c>
      <c r="Q332" s="36" t="e">
        <f>IF(P332&lt;&gt;"",VLOOKUP(P332,Expectations!$A$2:$B$25,2,TRUE),"")</f>
        <v>#DIV/0!</v>
      </c>
      <c r="R332" s="37" t="e">
        <f>IF(P332&lt;&gt;"",VLOOKUP(P332,Expectations!$A$2:$C$25,3,TRUE),"")</f>
        <v>#DIV/0!</v>
      </c>
      <c r="S332" s="17" t="str">
        <f>IF(H332&gt;0,VLOOKUP(H332,Reading!$A$3:$B$61,2,FALSE),"")</f>
        <v/>
      </c>
      <c r="T332" s="38" t="str">
        <f>IF(J332&gt;0,VLOOKUP(J332,'TA scores'!$A$2:$B$16,2,FALSE),"")</f>
        <v/>
      </c>
      <c r="U332" s="16" t="str">
        <f>IF(I332&gt;0,VLOOKUP(I332,Maths!$A$3:$B$121,2,FALSE),"")</f>
        <v/>
      </c>
      <c r="V332" s="16" t="str">
        <f>IF(K332&gt;0,VLOOKUP(K332,GPS!$A$3:$B$121,2,FALSE),"")</f>
        <v/>
      </c>
      <c r="W332" s="39" t="e">
        <f>IF(R332&lt;&gt;"",VLOOKUP(R332,Expectations!$C$2:$F$25,2,FALSE),"")</f>
        <v>#DIV/0!</v>
      </c>
      <c r="X332" s="39" t="e">
        <f>IF(R332&lt;&gt;"",VLOOKUP(R332,Expectations!$C$2:$F$25,3,FALSE),"")</f>
        <v>#DIV/0!</v>
      </c>
      <c r="Y332" s="39" t="e">
        <f>IF(R332&lt;&gt;"",VLOOKUP(R332,Expectations!$C$2:$F$25,4,FALSE),"")</f>
        <v>#DIV/0!</v>
      </c>
      <c r="Z332" s="5" t="str">
        <f t="shared" si="31"/>
        <v/>
      </c>
      <c r="AA332" s="5" t="str">
        <f t="shared" si="32"/>
        <v/>
      </c>
      <c r="AB332" s="5" t="str">
        <f t="shared" si="33"/>
        <v/>
      </c>
    </row>
    <row r="333" spans="1:28" x14ac:dyDescent="0.35">
      <c r="A333" s="20"/>
      <c r="B333" s="19"/>
      <c r="C333" s="19"/>
      <c r="D333" s="19"/>
      <c r="E333" s="18"/>
      <c r="F333" s="19"/>
      <c r="G333" s="19"/>
      <c r="H333" s="18"/>
      <c r="I333" s="19"/>
      <c r="J333" s="19"/>
      <c r="K333" s="19"/>
      <c r="L333" s="34" t="str">
        <f>IF(E333&lt;&gt;0,VLOOKUP(E333,'Prior Attainment'!$A$3:$B$23,2,FALSE),"")</f>
        <v/>
      </c>
      <c r="M333" s="34" t="str">
        <f>IF(F333&lt;&gt;0,VLOOKUP(F333,'Prior Attainment'!$A$3:$B$23,2,FALSE),"")</f>
        <v/>
      </c>
      <c r="N333" s="34" t="str">
        <f>IF(G333&lt;&gt;0,VLOOKUP(G333,'Prior Attainment'!$A$3:$B$23,2,FALSE),"")</f>
        <v/>
      </c>
      <c r="O333" s="35" t="e">
        <f t="shared" si="29"/>
        <v>#DIV/0!</v>
      </c>
      <c r="P333" s="35" t="e">
        <f t="shared" si="30"/>
        <v>#DIV/0!</v>
      </c>
      <c r="Q333" s="36" t="e">
        <f>IF(P333&lt;&gt;"",VLOOKUP(P333,Expectations!$A$2:$B$25,2,TRUE),"")</f>
        <v>#DIV/0!</v>
      </c>
      <c r="R333" s="37" t="e">
        <f>IF(P333&lt;&gt;"",VLOOKUP(P333,Expectations!$A$2:$C$25,3,TRUE),"")</f>
        <v>#DIV/0!</v>
      </c>
      <c r="S333" s="17" t="str">
        <f>IF(H333&gt;0,VLOOKUP(H333,Reading!$A$3:$B$61,2,FALSE),"")</f>
        <v/>
      </c>
      <c r="T333" s="38" t="str">
        <f>IF(J333&gt;0,VLOOKUP(J333,'TA scores'!$A$2:$B$16,2,FALSE),"")</f>
        <v/>
      </c>
      <c r="U333" s="16" t="str">
        <f>IF(I333&gt;0,VLOOKUP(I333,Maths!$A$3:$B$121,2,FALSE),"")</f>
        <v/>
      </c>
      <c r="V333" s="16" t="str">
        <f>IF(K333&gt;0,VLOOKUP(K333,GPS!$A$3:$B$121,2,FALSE),"")</f>
        <v/>
      </c>
      <c r="W333" s="39" t="e">
        <f>IF(R333&lt;&gt;"",VLOOKUP(R333,Expectations!$C$2:$F$25,2,FALSE),"")</f>
        <v>#DIV/0!</v>
      </c>
      <c r="X333" s="39" t="e">
        <f>IF(R333&lt;&gt;"",VLOOKUP(R333,Expectations!$C$2:$F$25,3,FALSE),"")</f>
        <v>#DIV/0!</v>
      </c>
      <c r="Y333" s="39" t="e">
        <f>IF(R333&lt;&gt;"",VLOOKUP(R333,Expectations!$C$2:$F$25,4,FALSE),"")</f>
        <v>#DIV/0!</v>
      </c>
      <c r="Z333" s="5" t="str">
        <f t="shared" si="31"/>
        <v/>
      </c>
      <c r="AA333" s="5" t="str">
        <f t="shared" si="32"/>
        <v/>
      </c>
      <c r="AB333" s="5" t="str">
        <f t="shared" si="33"/>
        <v/>
      </c>
    </row>
    <row r="334" spans="1:28" x14ac:dyDescent="0.35">
      <c r="A334" s="20"/>
      <c r="B334" s="19"/>
      <c r="C334" s="19"/>
      <c r="D334" s="19"/>
      <c r="E334" s="18"/>
      <c r="F334" s="19"/>
      <c r="G334" s="19"/>
      <c r="H334" s="18"/>
      <c r="I334" s="19"/>
      <c r="J334" s="19"/>
      <c r="K334" s="19"/>
      <c r="L334" s="34" t="str">
        <f>IF(E334&lt;&gt;0,VLOOKUP(E334,'Prior Attainment'!$A$3:$B$23,2,FALSE),"")</f>
        <v/>
      </c>
      <c r="M334" s="34" t="str">
        <f>IF(F334&lt;&gt;0,VLOOKUP(F334,'Prior Attainment'!$A$3:$B$23,2,FALSE),"")</f>
        <v/>
      </c>
      <c r="N334" s="34" t="str">
        <f>IF(G334&lt;&gt;0,VLOOKUP(G334,'Prior Attainment'!$A$3:$B$23,2,FALSE),"")</f>
        <v/>
      </c>
      <c r="O334" s="35" t="e">
        <f t="shared" si="29"/>
        <v>#DIV/0!</v>
      </c>
      <c r="P334" s="35" t="e">
        <f t="shared" si="30"/>
        <v>#DIV/0!</v>
      </c>
      <c r="Q334" s="36" t="e">
        <f>IF(P334&lt;&gt;"",VLOOKUP(P334,Expectations!$A$2:$B$25,2,TRUE),"")</f>
        <v>#DIV/0!</v>
      </c>
      <c r="R334" s="37" t="e">
        <f>IF(P334&lt;&gt;"",VLOOKUP(P334,Expectations!$A$2:$C$25,3,TRUE),"")</f>
        <v>#DIV/0!</v>
      </c>
      <c r="S334" s="17" t="str">
        <f>IF(H334&gt;0,VLOOKUP(H334,Reading!$A$3:$B$61,2,FALSE),"")</f>
        <v/>
      </c>
      <c r="T334" s="38" t="str">
        <f>IF(J334&gt;0,VLOOKUP(J334,'TA scores'!$A$2:$B$16,2,FALSE),"")</f>
        <v/>
      </c>
      <c r="U334" s="16" t="str">
        <f>IF(I334&gt;0,VLOOKUP(I334,Maths!$A$3:$B$121,2,FALSE),"")</f>
        <v/>
      </c>
      <c r="V334" s="16" t="str">
        <f>IF(K334&gt;0,VLOOKUP(K334,GPS!$A$3:$B$121,2,FALSE),"")</f>
        <v/>
      </c>
      <c r="W334" s="39" t="e">
        <f>IF(R334&lt;&gt;"",VLOOKUP(R334,Expectations!$C$2:$F$25,2,FALSE),"")</f>
        <v>#DIV/0!</v>
      </c>
      <c r="X334" s="39" t="e">
        <f>IF(R334&lt;&gt;"",VLOOKUP(R334,Expectations!$C$2:$F$25,3,FALSE),"")</f>
        <v>#DIV/0!</v>
      </c>
      <c r="Y334" s="39" t="e">
        <f>IF(R334&lt;&gt;"",VLOOKUP(R334,Expectations!$C$2:$F$25,4,FALSE),"")</f>
        <v>#DIV/0!</v>
      </c>
      <c r="Z334" s="5" t="str">
        <f t="shared" si="31"/>
        <v/>
      </c>
      <c r="AA334" s="5" t="str">
        <f t="shared" si="32"/>
        <v/>
      </c>
      <c r="AB334" s="5" t="str">
        <f t="shared" si="33"/>
        <v/>
      </c>
    </row>
    <row r="335" spans="1:28" x14ac:dyDescent="0.35">
      <c r="A335" s="20"/>
      <c r="B335" s="19"/>
      <c r="C335" s="19"/>
      <c r="D335" s="19"/>
      <c r="E335" s="18"/>
      <c r="F335" s="19"/>
      <c r="G335" s="19"/>
      <c r="H335" s="18"/>
      <c r="I335" s="19"/>
      <c r="J335" s="19"/>
      <c r="K335" s="19"/>
      <c r="L335" s="34" t="str">
        <f>IF(E335&lt;&gt;0,VLOOKUP(E335,'Prior Attainment'!$A$3:$B$23,2,FALSE),"")</f>
        <v/>
      </c>
      <c r="M335" s="34" t="str">
        <f>IF(F335&lt;&gt;0,VLOOKUP(F335,'Prior Attainment'!$A$3:$B$23,2,FALSE),"")</f>
        <v/>
      </c>
      <c r="N335" s="34" t="str">
        <f>IF(G335&lt;&gt;0,VLOOKUP(G335,'Prior Attainment'!$A$3:$B$23,2,FALSE),"")</f>
        <v/>
      </c>
      <c r="O335" s="35" t="e">
        <f t="shared" si="29"/>
        <v>#DIV/0!</v>
      </c>
      <c r="P335" s="35" t="e">
        <f t="shared" si="30"/>
        <v>#DIV/0!</v>
      </c>
      <c r="Q335" s="36" t="e">
        <f>IF(P335&lt;&gt;"",VLOOKUP(P335,Expectations!$A$2:$B$25,2,TRUE),"")</f>
        <v>#DIV/0!</v>
      </c>
      <c r="R335" s="37" t="e">
        <f>IF(P335&lt;&gt;"",VLOOKUP(P335,Expectations!$A$2:$C$25,3,TRUE),"")</f>
        <v>#DIV/0!</v>
      </c>
      <c r="S335" s="17" t="str">
        <f>IF(H335&gt;0,VLOOKUP(H335,Reading!$A$3:$B$61,2,FALSE),"")</f>
        <v/>
      </c>
      <c r="T335" s="38" t="str">
        <f>IF(J335&gt;0,VLOOKUP(J335,'TA scores'!$A$2:$B$16,2,FALSE),"")</f>
        <v/>
      </c>
      <c r="U335" s="16" t="str">
        <f>IF(I335&gt;0,VLOOKUP(I335,Maths!$A$3:$B$121,2,FALSE),"")</f>
        <v/>
      </c>
      <c r="V335" s="16" t="str">
        <f>IF(K335&gt;0,VLOOKUP(K335,GPS!$A$3:$B$121,2,FALSE),"")</f>
        <v/>
      </c>
      <c r="W335" s="39" t="e">
        <f>IF(R335&lt;&gt;"",VLOOKUP(R335,Expectations!$C$2:$F$25,2,FALSE),"")</f>
        <v>#DIV/0!</v>
      </c>
      <c r="X335" s="39" t="e">
        <f>IF(R335&lt;&gt;"",VLOOKUP(R335,Expectations!$C$2:$F$25,3,FALSE),"")</f>
        <v>#DIV/0!</v>
      </c>
      <c r="Y335" s="39" t="e">
        <f>IF(R335&lt;&gt;"",VLOOKUP(R335,Expectations!$C$2:$F$25,4,FALSE),"")</f>
        <v>#DIV/0!</v>
      </c>
      <c r="Z335" s="5" t="str">
        <f t="shared" si="31"/>
        <v/>
      </c>
      <c r="AA335" s="5" t="str">
        <f t="shared" si="32"/>
        <v/>
      </c>
      <c r="AB335" s="5" t="str">
        <f t="shared" si="33"/>
        <v/>
      </c>
    </row>
    <row r="336" spans="1:28" x14ac:dyDescent="0.35">
      <c r="A336" s="20"/>
      <c r="B336" s="19"/>
      <c r="C336" s="19"/>
      <c r="D336" s="19"/>
      <c r="E336" s="18"/>
      <c r="F336" s="19"/>
      <c r="G336" s="19"/>
      <c r="H336" s="18"/>
      <c r="I336" s="19"/>
      <c r="J336" s="19"/>
      <c r="K336" s="19"/>
      <c r="L336" s="34" t="str">
        <f>IF(E336&lt;&gt;0,VLOOKUP(E336,'Prior Attainment'!$A$3:$B$23,2,FALSE),"")</f>
        <v/>
      </c>
      <c r="M336" s="34" t="str">
        <f>IF(F336&lt;&gt;0,VLOOKUP(F336,'Prior Attainment'!$A$3:$B$23,2,FALSE),"")</f>
        <v/>
      </c>
      <c r="N336" s="34" t="str">
        <f>IF(G336&lt;&gt;0,VLOOKUP(G336,'Prior Attainment'!$A$3:$B$23,2,FALSE),"")</f>
        <v/>
      </c>
      <c r="O336" s="35" t="e">
        <f t="shared" si="29"/>
        <v>#DIV/0!</v>
      </c>
      <c r="P336" s="35" t="e">
        <f t="shared" si="30"/>
        <v>#DIV/0!</v>
      </c>
      <c r="Q336" s="36" t="e">
        <f>IF(P336&lt;&gt;"",VLOOKUP(P336,Expectations!$A$2:$B$25,2,TRUE),"")</f>
        <v>#DIV/0!</v>
      </c>
      <c r="R336" s="37" t="e">
        <f>IF(P336&lt;&gt;"",VLOOKUP(P336,Expectations!$A$2:$C$25,3,TRUE),"")</f>
        <v>#DIV/0!</v>
      </c>
      <c r="S336" s="17" t="str">
        <f>IF(H336&gt;0,VLOOKUP(H336,Reading!$A$3:$B$61,2,FALSE),"")</f>
        <v/>
      </c>
      <c r="T336" s="38" t="str">
        <f>IF(J336&gt;0,VLOOKUP(J336,'TA scores'!$A$2:$B$16,2,FALSE),"")</f>
        <v/>
      </c>
      <c r="U336" s="16" t="str">
        <f>IF(I336&gt;0,VLOOKUP(I336,Maths!$A$3:$B$121,2,FALSE),"")</f>
        <v/>
      </c>
      <c r="V336" s="16" t="str">
        <f>IF(K336&gt;0,VLOOKUP(K336,GPS!$A$3:$B$121,2,FALSE),"")</f>
        <v/>
      </c>
      <c r="W336" s="39" t="e">
        <f>IF(R336&lt;&gt;"",VLOOKUP(R336,Expectations!$C$2:$F$25,2,FALSE),"")</f>
        <v>#DIV/0!</v>
      </c>
      <c r="X336" s="39" t="e">
        <f>IF(R336&lt;&gt;"",VLOOKUP(R336,Expectations!$C$2:$F$25,3,FALSE),"")</f>
        <v>#DIV/0!</v>
      </c>
      <c r="Y336" s="39" t="e">
        <f>IF(R336&lt;&gt;"",VLOOKUP(R336,Expectations!$C$2:$F$25,4,FALSE),"")</f>
        <v>#DIV/0!</v>
      </c>
      <c r="Z336" s="5" t="str">
        <f t="shared" si="31"/>
        <v/>
      </c>
      <c r="AA336" s="5" t="str">
        <f t="shared" si="32"/>
        <v/>
      </c>
      <c r="AB336" s="5" t="str">
        <f t="shared" si="33"/>
        <v/>
      </c>
    </row>
    <row r="337" spans="1:28" x14ac:dyDescent="0.35">
      <c r="A337" s="20"/>
      <c r="B337" s="19"/>
      <c r="C337" s="19"/>
      <c r="D337" s="19"/>
      <c r="E337" s="18"/>
      <c r="F337" s="19"/>
      <c r="G337" s="19"/>
      <c r="H337" s="18"/>
      <c r="I337" s="19"/>
      <c r="J337" s="19"/>
      <c r="K337" s="19"/>
      <c r="L337" s="34" t="str">
        <f>IF(E337&lt;&gt;0,VLOOKUP(E337,'Prior Attainment'!$A$3:$B$23,2,FALSE),"")</f>
        <v/>
      </c>
      <c r="M337" s="34" t="str">
        <f>IF(F337&lt;&gt;0,VLOOKUP(F337,'Prior Attainment'!$A$3:$B$23,2,FALSE),"")</f>
        <v/>
      </c>
      <c r="N337" s="34" t="str">
        <f>IF(G337&lt;&gt;0,VLOOKUP(G337,'Prior Attainment'!$A$3:$B$23,2,FALSE),"")</f>
        <v/>
      </c>
      <c r="O337" s="35" t="e">
        <f t="shared" si="29"/>
        <v>#DIV/0!</v>
      </c>
      <c r="P337" s="35" t="e">
        <f t="shared" si="30"/>
        <v>#DIV/0!</v>
      </c>
      <c r="Q337" s="36" t="e">
        <f>IF(P337&lt;&gt;"",VLOOKUP(P337,Expectations!$A$2:$B$25,2,TRUE),"")</f>
        <v>#DIV/0!</v>
      </c>
      <c r="R337" s="37" t="e">
        <f>IF(P337&lt;&gt;"",VLOOKUP(P337,Expectations!$A$2:$C$25,3,TRUE),"")</f>
        <v>#DIV/0!</v>
      </c>
      <c r="S337" s="17" t="str">
        <f>IF(H337&gt;0,VLOOKUP(H337,Reading!$A$3:$B$61,2,FALSE),"")</f>
        <v/>
      </c>
      <c r="T337" s="38" t="str">
        <f>IF(J337&gt;0,VLOOKUP(J337,'TA scores'!$A$2:$B$16,2,FALSE),"")</f>
        <v/>
      </c>
      <c r="U337" s="16" t="str">
        <f>IF(I337&gt;0,VLOOKUP(I337,Maths!$A$3:$B$121,2,FALSE),"")</f>
        <v/>
      </c>
      <c r="V337" s="16" t="str">
        <f>IF(K337&gt;0,VLOOKUP(K337,GPS!$A$3:$B$121,2,FALSE),"")</f>
        <v/>
      </c>
      <c r="W337" s="39" t="e">
        <f>IF(R337&lt;&gt;"",VLOOKUP(R337,Expectations!$C$2:$F$25,2,FALSE),"")</f>
        <v>#DIV/0!</v>
      </c>
      <c r="X337" s="39" t="e">
        <f>IF(R337&lt;&gt;"",VLOOKUP(R337,Expectations!$C$2:$F$25,3,FALSE),"")</f>
        <v>#DIV/0!</v>
      </c>
      <c r="Y337" s="39" t="e">
        <f>IF(R337&lt;&gt;"",VLOOKUP(R337,Expectations!$C$2:$F$25,4,FALSE),"")</f>
        <v>#DIV/0!</v>
      </c>
      <c r="Z337" s="5" t="str">
        <f t="shared" si="31"/>
        <v/>
      </c>
      <c r="AA337" s="5" t="str">
        <f t="shared" si="32"/>
        <v/>
      </c>
      <c r="AB337" s="5" t="str">
        <f t="shared" si="33"/>
        <v/>
      </c>
    </row>
    <row r="338" spans="1:28" x14ac:dyDescent="0.35">
      <c r="A338" s="20"/>
      <c r="B338" s="19"/>
      <c r="C338" s="19"/>
      <c r="D338" s="19"/>
      <c r="E338" s="18"/>
      <c r="F338" s="19"/>
      <c r="G338" s="19"/>
      <c r="H338" s="18"/>
      <c r="I338" s="19"/>
      <c r="J338" s="19"/>
      <c r="K338" s="19"/>
      <c r="L338" s="34" t="str">
        <f>IF(E338&lt;&gt;0,VLOOKUP(E338,'Prior Attainment'!$A$3:$B$23,2,FALSE),"")</f>
        <v/>
      </c>
      <c r="M338" s="34" t="str">
        <f>IF(F338&lt;&gt;0,VLOOKUP(F338,'Prior Attainment'!$A$3:$B$23,2,FALSE),"")</f>
        <v/>
      </c>
      <c r="N338" s="34" t="str">
        <f>IF(G338&lt;&gt;0,VLOOKUP(G338,'Prior Attainment'!$A$3:$B$23,2,FALSE),"")</f>
        <v/>
      </c>
      <c r="O338" s="35" t="e">
        <f t="shared" si="29"/>
        <v>#DIV/0!</v>
      </c>
      <c r="P338" s="35" t="e">
        <f t="shared" si="30"/>
        <v>#DIV/0!</v>
      </c>
      <c r="Q338" s="36" t="e">
        <f>IF(P338&lt;&gt;"",VLOOKUP(P338,Expectations!$A$2:$B$25,2,TRUE),"")</f>
        <v>#DIV/0!</v>
      </c>
      <c r="R338" s="37" t="e">
        <f>IF(P338&lt;&gt;"",VLOOKUP(P338,Expectations!$A$2:$C$25,3,TRUE),"")</f>
        <v>#DIV/0!</v>
      </c>
      <c r="S338" s="17" t="str">
        <f>IF(H338&gt;0,VLOOKUP(H338,Reading!$A$3:$B$61,2,FALSE),"")</f>
        <v/>
      </c>
      <c r="T338" s="38" t="str">
        <f>IF(J338&gt;0,VLOOKUP(J338,'TA scores'!$A$2:$B$16,2,FALSE),"")</f>
        <v/>
      </c>
      <c r="U338" s="16" t="str">
        <f>IF(I338&gt;0,VLOOKUP(I338,Maths!$A$3:$B$121,2,FALSE),"")</f>
        <v/>
      </c>
      <c r="V338" s="16" t="str">
        <f>IF(K338&gt;0,VLOOKUP(K338,GPS!$A$3:$B$121,2,FALSE),"")</f>
        <v/>
      </c>
      <c r="W338" s="39" t="e">
        <f>IF(R338&lt;&gt;"",VLOOKUP(R338,Expectations!$C$2:$F$25,2,FALSE),"")</f>
        <v>#DIV/0!</v>
      </c>
      <c r="X338" s="39" t="e">
        <f>IF(R338&lt;&gt;"",VLOOKUP(R338,Expectations!$C$2:$F$25,3,FALSE),"")</f>
        <v>#DIV/0!</v>
      </c>
      <c r="Y338" s="39" t="e">
        <f>IF(R338&lt;&gt;"",VLOOKUP(R338,Expectations!$C$2:$F$25,4,FALSE),"")</f>
        <v>#DIV/0!</v>
      </c>
      <c r="Z338" s="5" t="str">
        <f t="shared" si="31"/>
        <v/>
      </c>
      <c r="AA338" s="5" t="str">
        <f t="shared" si="32"/>
        <v/>
      </c>
      <c r="AB338" s="5" t="str">
        <f t="shared" si="33"/>
        <v/>
      </c>
    </row>
    <row r="339" spans="1:28" x14ac:dyDescent="0.35">
      <c r="A339" s="20"/>
      <c r="B339" s="19"/>
      <c r="C339" s="19"/>
      <c r="D339" s="19"/>
      <c r="E339" s="18"/>
      <c r="F339" s="19"/>
      <c r="G339" s="19"/>
      <c r="H339" s="18"/>
      <c r="I339" s="19"/>
      <c r="J339" s="19"/>
      <c r="K339" s="19"/>
      <c r="L339" s="34" t="str">
        <f>IF(E339&lt;&gt;0,VLOOKUP(E339,'Prior Attainment'!$A$3:$B$23,2,FALSE),"")</f>
        <v/>
      </c>
      <c r="M339" s="34" t="str">
        <f>IF(F339&lt;&gt;0,VLOOKUP(F339,'Prior Attainment'!$A$3:$B$23,2,FALSE),"")</f>
        <v/>
      </c>
      <c r="N339" s="34" t="str">
        <f>IF(G339&lt;&gt;0,VLOOKUP(G339,'Prior Attainment'!$A$3:$B$23,2,FALSE),"")</f>
        <v/>
      </c>
      <c r="O339" s="35" t="e">
        <f t="shared" si="29"/>
        <v>#DIV/0!</v>
      </c>
      <c r="P339" s="35" t="e">
        <f t="shared" si="30"/>
        <v>#DIV/0!</v>
      </c>
      <c r="Q339" s="36" t="e">
        <f>IF(P339&lt;&gt;"",VLOOKUP(P339,Expectations!$A$2:$B$25,2,TRUE),"")</f>
        <v>#DIV/0!</v>
      </c>
      <c r="R339" s="37" t="e">
        <f>IF(P339&lt;&gt;"",VLOOKUP(P339,Expectations!$A$2:$C$25,3,TRUE),"")</f>
        <v>#DIV/0!</v>
      </c>
      <c r="S339" s="17" t="str">
        <f>IF(H339&gt;0,VLOOKUP(H339,Reading!$A$3:$B$61,2,FALSE),"")</f>
        <v/>
      </c>
      <c r="T339" s="38" t="str">
        <f>IF(J339&gt;0,VLOOKUP(J339,'TA scores'!$A$2:$B$16,2,FALSE),"")</f>
        <v/>
      </c>
      <c r="U339" s="16" t="str">
        <f>IF(I339&gt;0,VLOOKUP(I339,Maths!$A$3:$B$121,2,FALSE),"")</f>
        <v/>
      </c>
      <c r="V339" s="16" t="str">
        <f>IF(K339&gt;0,VLOOKUP(K339,GPS!$A$3:$B$121,2,FALSE),"")</f>
        <v/>
      </c>
      <c r="W339" s="39" t="e">
        <f>IF(R339&lt;&gt;"",VLOOKUP(R339,Expectations!$C$2:$F$25,2,FALSE),"")</f>
        <v>#DIV/0!</v>
      </c>
      <c r="X339" s="39" t="e">
        <f>IF(R339&lt;&gt;"",VLOOKUP(R339,Expectations!$C$2:$F$25,3,FALSE),"")</f>
        <v>#DIV/0!</v>
      </c>
      <c r="Y339" s="39" t="e">
        <f>IF(R339&lt;&gt;"",VLOOKUP(R339,Expectations!$C$2:$F$25,4,FALSE),"")</f>
        <v>#DIV/0!</v>
      </c>
      <c r="Z339" s="5" t="str">
        <f t="shared" si="31"/>
        <v/>
      </c>
      <c r="AA339" s="5" t="str">
        <f t="shared" si="32"/>
        <v/>
      </c>
      <c r="AB339" s="5" t="str">
        <f t="shared" si="33"/>
        <v/>
      </c>
    </row>
    <row r="340" spans="1:28" x14ac:dyDescent="0.35">
      <c r="A340" s="20"/>
      <c r="B340" s="19"/>
      <c r="C340" s="19"/>
      <c r="D340" s="19"/>
      <c r="E340" s="18"/>
      <c r="F340" s="19"/>
      <c r="G340" s="19"/>
      <c r="H340" s="18"/>
      <c r="I340" s="19"/>
      <c r="J340" s="19"/>
      <c r="K340" s="19"/>
      <c r="L340" s="34" t="str">
        <f>IF(E340&lt;&gt;0,VLOOKUP(E340,'Prior Attainment'!$A$3:$B$23,2,FALSE),"")</f>
        <v/>
      </c>
      <c r="M340" s="34" t="str">
        <f>IF(F340&lt;&gt;0,VLOOKUP(F340,'Prior Attainment'!$A$3:$B$23,2,FALSE),"")</f>
        <v/>
      </c>
      <c r="N340" s="34" t="str">
        <f>IF(G340&lt;&gt;0,VLOOKUP(G340,'Prior Attainment'!$A$3:$B$23,2,FALSE),"")</f>
        <v/>
      </c>
      <c r="O340" s="35" t="e">
        <f t="shared" si="29"/>
        <v>#DIV/0!</v>
      </c>
      <c r="P340" s="35" t="e">
        <f t="shared" si="30"/>
        <v>#DIV/0!</v>
      </c>
      <c r="Q340" s="36" t="e">
        <f>IF(P340&lt;&gt;"",VLOOKUP(P340,Expectations!$A$2:$B$25,2,TRUE),"")</f>
        <v>#DIV/0!</v>
      </c>
      <c r="R340" s="37" t="e">
        <f>IF(P340&lt;&gt;"",VLOOKUP(P340,Expectations!$A$2:$C$25,3,TRUE),"")</f>
        <v>#DIV/0!</v>
      </c>
      <c r="S340" s="17" t="str">
        <f>IF(H340&gt;0,VLOOKUP(H340,Reading!$A$3:$B$61,2,FALSE),"")</f>
        <v/>
      </c>
      <c r="T340" s="38" t="str">
        <f>IF(J340&gt;0,VLOOKUP(J340,'TA scores'!$A$2:$B$16,2,FALSE),"")</f>
        <v/>
      </c>
      <c r="U340" s="16" t="str">
        <f>IF(I340&gt;0,VLOOKUP(I340,Maths!$A$3:$B$121,2,FALSE),"")</f>
        <v/>
      </c>
      <c r="V340" s="16" t="str">
        <f>IF(K340&gt;0,VLOOKUP(K340,GPS!$A$3:$B$121,2,FALSE),"")</f>
        <v/>
      </c>
      <c r="W340" s="39" t="e">
        <f>IF(R340&lt;&gt;"",VLOOKUP(R340,Expectations!$C$2:$F$25,2,FALSE),"")</f>
        <v>#DIV/0!</v>
      </c>
      <c r="X340" s="39" t="e">
        <f>IF(R340&lt;&gt;"",VLOOKUP(R340,Expectations!$C$2:$F$25,3,FALSE),"")</f>
        <v>#DIV/0!</v>
      </c>
      <c r="Y340" s="39" t="e">
        <f>IF(R340&lt;&gt;"",VLOOKUP(R340,Expectations!$C$2:$F$25,4,FALSE),"")</f>
        <v>#DIV/0!</v>
      </c>
      <c r="Z340" s="5" t="str">
        <f t="shared" si="31"/>
        <v/>
      </c>
      <c r="AA340" s="5" t="str">
        <f t="shared" si="32"/>
        <v/>
      </c>
      <c r="AB340" s="5" t="str">
        <f t="shared" si="33"/>
        <v/>
      </c>
    </row>
    <row r="341" spans="1:28" x14ac:dyDescent="0.35">
      <c r="A341" s="20"/>
      <c r="B341" s="19"/>
      <c r="C341" s="19"/>
      <c r="D341" s="19"/>
      <c r="E341" s="18"/>
      <c r="F341" s="19"/>
      <c r="G341" s="19"/>
      <c r="H341" s="18"/>
      <c r="I341" s="19"/>
      <c r="J341" s="19"/>
      <c r="K341" s="19"/>
      <c r="L341" s="34" t="str">
        <f>IF(E341&lt;&gt;0,VLOOKUP(E341,'Prior Attainment'!$A$3:$B$23,2,FALSE),"")</f>
        <v/>
      </c>
      <c r="M341" s="34" t="str">
        <f>IF(F341&lt;&gt;0,VLOOKUP(F341,'Prior Attainment'!$A$3:$B$23,2,FALSE),"")</f>
        <v/>
      </c>
      <c r="N341" s="34" t="str">
        <f>IF(G341&lt;&gt;0,VLOOKUP(G341,'Prior Attainment'!$A$3:$B$23,2,FALSE),"")</f>
        <v/>
      </c>
      <c r="O341" s="35" t="e">
        <f t="shared" si="29"/>
        <v>#DIV/0!</v>
      </c>
      <c r="P341" s="35" t="e">
        <f t="shared" si="30"/>
        <v>#DIV/0!</v>
      </c>
      <c r="Q341" s="36" t="e">
        <f>IF(P341&lt;&gt;"",VLOOKUP(P341,Expectations!$A$2:$B$25,2,TRUE),"")</f>
        <v>#DIV/0!</v>
      </c>
      <c r="R341" s="37" t="e">
        <f>IF(P341&lt;&gt;"",VLOOKUP(P341,Expectations!$A$2:$C$25,3,TRUE),"")</f>
        <v>#DIV/0!</v>
      </c>
      <c r="S341" s="17" t="str">
        <f>IF(H341&gt;0,VLOOKUP(H341,Reading!$A$3:$B$61,2,FALSE),"")</f>
        <v/>
      </c>
      <c r="T341" s="38" t="str">
        <f>IF(J341&gt;0,VLOOKUP(J341,'TA scores'!$A$2:$B$16,2,FALSE),"")</f>
        <v/>
      </c>
      <c r="U341" s="16" t="str">
        <f>IF(I341&gt;0,VLOOKUP(I341,Maths!$A$3:$B$121,2,FALSE),"")</f>
        <v/>
      </c>
      <c r="V341" s="16" t="str">
        <f>IF(K341&gt;0,VLOOKUP(K341,GPS!$A$3:$B$121,2,FALSE),"")</f>
        <v/>
      </c>
      <c r="W341" s="39" t="e">
        <f>IF(R341&lt;&gt;"",VLOOKUP(R341,Expectations!$C$2:$F$25,2,FALSE),"")</f>
        <v>#DIV/0!</v>
      </c>
      <c r="X341" s="39" t="e">
        <f>IF(R341&lt;&gt;"",VLOOKUP(R341,Expectations!$C$2:$F$25,3,FALSE),"")</f>
        <v>#DIV/0!</v>
      </c>
      <c r="Y341" s="39" t="e">
        <f>IF(R341&lt;&gt;"",VLOOKUP(R341,Expectations!$C$2:$F$25,4,FALSE),"")</f>
        <v>#DIV/0!</v>
      </c>
      <c r="Z341" s="5" t="str">
        <f t="shared" si="31"/>
        <v/>
      </c>
      <c r="AA341" s="5" t="str">
        <f t="shared" si="32"/>
        <v/>
      </c>
      <c r="AB341" s="5" t="str">
        <f t="shared" si="33"/>
        <v/>
      </c>
    </row>
    <row r="342" spans="1:28" x14ac:dyDescent="0.35">
      <c r="A342" s="20"/>
      <c r="B342" s="19"/>
      <c r="C342" s="19"/>
      <c r="D342" s="19"/>
      <c r="E342" s="18"/>
      <c r="F342" s="19"/>
      <c r="G342" s="19"/>
      <c r="H342" s="18"/>
      <c r="I342" s="19"/>
      <c r="J342" s="19"/>
      <c r="K342" s="19"/>
      <c r="L342" s="34" t="str">
        <f>IF(E342&lt;&gt;0,VLOOKUP(E342,'Prior Attainment'!$A$3:$B$23,2,FALSE),"")</f>
        <v/>
      </c>
      <c r="M342" s="34" t="str">
        <f>IF(F342&lt;&gt;0,VLOOKUP(F342,'Prior Attainment'!$A$3:$B$23,2,FALSE),"")</f>
        <v/>
      </c>
      <c r="N342" s="34" t="str">
        <f>IF(G342&lt;&gt;0,VLOOKUP(G342,'Prior Attainment'!$A$3:$B$23,2,FALSE),"")</f>
        <v/>
      </c>
      <c r="O342" s="35" t="e">
        <f t="shared" si="29"/>
        <v>#DIV/0!</v>
      </c>
      <c r="P342" s="35" t="e">
        <f t="shared" si="30"/>
        <v>#DIV/0!</v>
      </c>
      <c r="Q342" s="36" t="e">
        <f>IF(P342&lt;&gt;"",VLOOKUP(P342,Expectations!$A$2:$B$25,2,TRUE),"")</f>
        <v>#DIV/0!</v>
      </c>
      <c r="R342" s="37" t="e">
        <f>IF(P342&lt;&gt;"",VLOOKUP(P342,Expectations!$A$2:$C$25,3,TRUE),"")</f>
        <v>#DIV/0!</v>
      </c>
      <c r="S342" s="17" t="str">
        <f>IF(H342&gt;0,VLOOKUP(H342,Reading!$A$3:$B$61,2,FALSE),"")</f>
        <v/>
      </c>
      <c r="T342" s="38" t="str">
        <f>IF(J342&gt;0,VLOOKUP(J342,'TA scores'!$A$2:$B$16,2,FALSE),"")</f>
        <v/>
      </c>
      <c r="U342" s="16" t="str">
        <f>IF(I342&gt;0,VLOOKUP(I342,Maths!$A$3:$B$121,2,FALSE),"")</f>
        <v/>
      </c>
      <c r="V342" s="16" t="str">
        <f>IF(K342&gt;0,VLOOKUP(K342,GPS!$A$3:$B$121,2,FALSE),"")</f>
        <v/>
      </c>
      <c r="W342" s="39" t="e">
        <f>IF(R342&lt;&gt;"",VLOOKUP(R342,Expectations!$C$2:$F$25,2,FALSE),"")</f>
        <v>#DIV/0!</v>
      </c>
      <c r="X342" s="39" t="e">
        <f>IF(R342&lt;&gt;"",VLOOKUP(R342,Expectations!$C$2:$F$25,3,FALSE),"")</f>
        <v>#DIV/0!</v>
      </c>
      <c r="Y342" s="39" t="e">
        <f>IF(R342&lt;&gt;"",VLOOKUP(R342,Expectations!$C$2:$F$25,4,FALSE),"")</f>
        <v>#DIV/0!</v>
      </c>
      <c r="Z342" s="5" t="str">
        <f t="shared" si="31"/>
        <v/>
      </c>
      <c r="AA342" s="5" t="str">
        <f t="shared" si="32"/>
        <v/>
      </c>
      <c r="AB342" s="5" t="str">
        <f t="shared" si="33"/>
        <v/>
      </c>
    </row>
    <row r="343" spans="1:28" x14ac:dyDescent="0.35">
      <c r="A343" s="20"/>
      <c r="B343" s="19"/>
      <c r="C343" s="19"/>
      <c r="D343" s="19"/>
      <c r="E343" s="18"/>
      <c r="F343" s="19"/>
      <c r="G343" s="19"/>
      <c r="H343" s="18"/>
      <c r="I343" s="19"/>
      <c r="J343" s="19"/>
      <c r="K343" s="19"/>
      <c r="L343" s="34" t="str">
        <f>IF(E343&lt;&gt;0,VLOOKUP(E343,'Prior Attainment'!$A$3:$B$23,2,FALSE),"")</f>
        <v/>
      </c>
      <c r="M343" s="34" t="str">
        <f>IF(F343&lt;&gt;0,VLOOKUP(F343,'Prior Attainment'!$A$3:$B$23,2,FALSE),"")</f>
        <v/>
      </c>
      <c r="N343" s="34" t="str">
        <f>IF(G343&lt;&gt;0,VLOOKUP(G343,'Prior Attainment'!$A$3:$B$23,2,FALSE),"")</f>
        <v/>
      </c>
      <c r="O343" s="35" t="e">
        <f t="shared" si="29"/>
        <v>#DIV/0!</v>
      </c>
      <c r="P343" s="35" t="e">
        <f t="shared" si="30"/>
        <v>#DIV/0!</v>
      </c>
      <c r="Q343" s="36" t="e">
        <f>IF(P343&lt;&gt;"",VLOOKUP(P343,Expectations!$A$2:$B$25,2,TRUE),"")</f>
        <v>#DIV/0!</v>
      </c>
      <c r="R343" s="37" t="e">
        <f>IF(P343&lt;&gt;"",VLOOKUP(P343,Expectations!$A$2:$C$25,3,TRUE),"")</f>
        <v>#DIV/0!</v>
      </c>
      <c r="S343" s="17" t="str">
        <f>IF(H343&gt;0,VLOOKUP(H343,Reading!$A$3:$B$61,2,FALSE),"")</f>
        <v/>
      </c>
      <c r="T343" s="38" t="str">
        <f>IF(J343&gt;0,VLOOKUP(J343,'TA scores'!$A$2:$B$16,2,FALSE),"")</f>
        <v/>
      </c>
      <c r="U343" s="16" t="str">
        <f>IF(I343&gt;0,VLOOKUP(I343,Maths!$A$3:$B$121,2,FALSE),"")</f>
        <v/>
      </c>
      <c r="V343" s="16" t="str">
        <f>IF(K343&gt;0,VLOOKUP(K343,GPS!$A$3:$B$121,2,FALSE),"")</f>
        <v/>
      </c>
      <c r="W343" s="39" t="e">
        <f>IF(R343&lt;&gt;"",VLOOKUP(R343,Expectations!$C$2:$F$25,2,FALSE),"")</f>
        <v>#DIV/0!</v>
      </c>
      <c r="X343" s="39" t="e">
        <f>IF(R343&lt;&gt;"",VLOOKUP(R343,Expectations!$C$2:$F$25,3,FALSE),"")</f>
        <v>#DIV/0!</v>
      </c>
      <c r="Y343" s="39" t="e">
        <f>IF(R343&lt;&gt;"",VLOOKUP(R343,Expectations!$C$2:$F$25,4,FALSE),"")</f>
        <v>#DIV/0!</v>
      </c>
      <c r="Z343" s="5" t="str">
        <f t="shared" si="31"/>
        <v/>
      </c>
      <c r="AA343" s="5" t="str">
        <f t="shared" si="32"/>
        <v/>
      </c>
      <c r="AB343" s="5" t="str">
        <f t="shared" si="33"/>
        <v/>
      </c>
    </row>
    <row r="344" spans="1:28" x14ac:dyDescent="0.35">
      <c r="A344" s="20"/>
      <c r="B344" s="19"/>
      <c r="C344" s="19"/>
      <c r="D344" s="19"/>
      <c r="E344" s="18"/>
      <c r="F344" s="19"/>
      <c r="G344" s="19"/>
      <c r="H344" s="18"/>
      <c r="I344" s="19"/>
      <c r="J344" s="19"/>
      <c r="K344" s="19"/>
      <c r="L344" s="34" t="str">
        <f>IF(E344&lt;&gt;0,VLOOKUP(E344,'Prior Attainment'!$A$3:$B$23,2,FALSE),"")</f>
        <v/>
      </c>
      <c r="M344" s="34" t="str">
        <f>IF(F344&lt;&gt;0,VLOOKUP(F344,'Prior Attainment'!$A$3:$B$23,2,FALSE),"")</f>
        <v/>
      </c>
      <c r="N344" s="34" t="str">
        <f>IF(G344&lt;&gt;0,VLOOKUP(G344,'Prior Attainment'!$A$3:$B$23,2,FALSE),"")</f>
        <v/>
      </c>
      <c r="O344" s="35" t="e">
        <f t="shared" si="29"/>
        <v>#DIV/0!</v>
      </c>
      <c r="P344" s="35" t="e">
        <f t="shared" si="30"/>
        <v>#DIV/0!</v>
      </c>
      <c r="Q344" s="36" t="e">
        <f>IF(P344&lt;&gt;"",VLOOKUP(P344,Expectations!$A$2:$B$25,2,TRUE),"")</f>
        <v>#DIV/0!</v>
      </c>
      <c r="R344" s="37" t="e">
        <f>IF(P344&lt;&gt;"",VLOOKUP(P344,Expectations!$A$2:$C$25,3,TRUE),"")</f>
        <v>#DIV/0!</v>
      </c>
      <c r="S344" s="17" t="str">
        <f>IF(H344&gt;0,VLOOKUP(H344,Reading!$A$3:$B$61,2,FALSE),"")</f>
        <v/>
      </c>
      <c r="T344" s="38" t="str">
        <f>IF(J344&gt;0,VLOOKUP(J344,'TA scores'!$A$2:$B$16,2,FALSE),"")</f>
        <v/>
      </c>
      <c r="U344" s="16" t="str">
        <f>IF(I344&gt;0,VLOOKUP(I344,Maths!$A$3:$B$121,2,FALSE),"")</f>
        <v/>
      </c>
      <c r="V344" s="16" t="str">
        <f>IF(K344&gt;0,VLOOKUP(K344,GPS!$A$3:$B$121,2,FALSE),"")</f>
        <v/>
      </c>
      <c r="W344" s="39" t="e">
        <f>IF(R344&lt;&gt;"",VLOOKUP(R344,Expectations!$C$2:$F$25,2,FALSE),"")</f>
        <v>#DIV/0!</v>
      </c>
      <c r="X344" s="39" t="e">
        <f>IF(R344&lt;&gt;"",VLOOKUP(R344,Expectations!$C$2:$F$25,3,FALSE),"")</f>
        <v>#DIV/0!</v>
      </c>
      <c r="Y344" s="39" t="e">
        <f>IF(R344&lt;&gt;"",VLOOKUP(R344,Expectations!$C$2:$F$25,4,FALSE),"")</f>
        <v>#DIV/0!</v>
      </c>
      <c r="Z344" s="5" t="str">
        <f t="shared" si="31"/>
        <v/>
      </c>
      <c r="AA344" s="5" t="str">
        <f t="shared" si="32"/>
        <v/>
      </c>
      <c r="AB344" s="5" t="str">
        <f t="shared" si="33"/>
        <v/>
      </c>
    </row>
    <row r="345" spans="1:28" x14ac:dyDescent="0.35">
      <c r="A345" s="20"/>
      <c r="B345" s="19"/>
      <c r="C345" s="19"/>
      <c r="D345" s="19"/>
      <c r="E345" s="18"/>
      <c r="F345" s="19"/>
      <c r="G345" s="19"/>
      <c r="H345" s="18"/>
      <c r="I345" s="19"/>
      <c r="J345" s="19"/>
      <c r="K345" s="19"/>
      <c r="L345" s="34" t="str">
        <f>IF(E345&lt;&gt;0,VLOOKUP(E345,'Prior Attainment'!$A$3:$B$23,2,FALSE),"")</f>
        <v/>
      </c>
      <c r="M345" s="34" t="str">
        <f>IF(F345&lt;&gt;0,VLOOKUP(F345,'Prior Attainment'!$A$3:$B$23,2,FALSE),"")</f>
        <v/>
      </c>
      <c r="N345" s="34" t="str">
        <f>IF(G345&lt;&gt;0,VLOOKUP(G345,'Prior Attainment'!$A$3:$B$23,2,FALSE),"")</f>
        <v/>
      </c>
      <c r="O345" s="35" t="e">
        <f t="shared" si="29"/>
        <v>#DIV/0!</v>
      </c>
      <c r="P345" s="35" t="e">
        <f t="shared" si="30"/>
        <v>#DIV/0!</v>
      </c>
      <c r="Q345" s="36" t="e">
        <f>IF(P345&lt;&gt;"",VLOOKUP(P345,Expectations!$A$2:$B$25,2,TRUE),"")</f>
        <v>#DIV/0!</v>
      </c>
      <c r="R345" s="37" t="e">
        <f>IF(P345&lt;&gt;"",VLOOKUP(P345,Expectations!$A$2:$C$25,3,TRUE),"")</f>
        <v>#DIV/0!</v>
      </c>
      <c r="S345" s="17" t="str">
        <f>IF(H345&gt;0,VLOOKUP(H345,Reading!$A$3:$B$61,2,FALSE),"")</f>
        <v/>
      </c>
      <c r="T345" s="38" t="str">
        <f>IF(J345&gt;0,VLOOKUP(J345,'TA scores'!$A$2:$B$16,2,FALSE),"")</f>
        <v/>
      </c>
      <c r="U345" s="16" t="str">
        <f>IF(I345&gt;0,VLOOKUP(I345,Maths!$A$3:$B$121,2,FALSE),"")</f>
        <v/>
      </c>
      <c r="V345" s="16" t="str">
        <f>IF(K345&gt;0,VLOOKUP(K345,GPS!$A$3:$B$121,2,FALSE),"")</f>
        <v/>
      </c>
      <c r="W345" s="39" t="e">
        <f>IF(R345&lt;&gt;"",VLOOKUP(R345,Expectations!$C$2:$F$25,2,FALSE),"")</f>
        <v>#DIV/0!</v>
      </c>
      <c r="X345" s="39" t="e">
        <f>IF(R345&lt;&gt;"",VLOOKUP(R345,Expectations!$C$2:$F$25,3,FALSE),"")</f>
        <v>#DIV/0!</v>
      </c>
      <c r="Y345" s="39" t="e">
        <f>IF(R345&lt;&gt;"",VLOOKUP(R345,Expectations!$C$2:$F$25,4,FALSE),"")</f>
        <v>#DIV/0!</v>
      </c>
      <c r="Z345" s="5" t="str">
        <f t="shared" si="31"/>
        <v/>
      </c>
      <c r="AA345" s="5" t="str">
        <f t="shared" si="32"/>
        <v/>
      </c>
      <c r="AB345" s="5" t="str">
        <f t="shared" si="33"/>
        <v/>
      </c>
    </row>
    <row r="346" spans="1:28" x14ac:dyDescent="0.35">
      <c r="A346" s="20"/>
      <c r="B346" s="19"/>
      <c r="C346" s="19"/>
      <c r="D346" s="19"/>
      <c r="E346" s="18"/>
      <c r="F346" s="19"/>
      <c r="G346" s="19"/>
      <c r="H346" s="18"/>
      <c r="I346" s="19"/>
      <c r="J346" s="19"/>
      <c r="K346" s="19"/>
      <c r="L346" s="34" t="str">
        <f>IF(E346&lt;&gt;0,VLOOKUP(E346,'Prior Attainment'!$A$3:$B$23,2,FALSE),"")</f>
        <v/>
      </c>
      <c r="M346" s="34" t="str">
        <f>IF(F346&lt;&gt;0,VLOOKUP(F346,'Prior Attainment'!$A$3:$B$23,2,FALSE),"")</f>
        <v/>
      </c>
      <c r="N346" s="34" t="str">
        <f>IF(G346&lt;&gt;0,VLOOKUP(G346,'Prior Attainment'!$A$3:$B$23,2,FALSE),"")</f>
        <v/>
      </c>
      <c r="O346" s="35" t="e">
        <f t="shared" si="29"/>
        <v>#DIV/0!</v>
      </c>
      <c r="P346" s="35" t="e">
        <f t="shared" si="30"/>
        <v>#DIV/0!</v>
      </c>
      <c r="Q346" s="36" t="e">
        <f>IF(P346&lt;&gt;"",VLOOKUP(P346,Expectations!$A$2:$B$25,2,TRUE),"")</f>
        <v>#DIV/0!</v>
      </c>
      <c r="R346" s="37" t="e">
        <f>IF(P346&lt;&gt;"",VLOOKUP(P346,Expectations!$A$2:$C$25,3,TRUE),"")</f>
        <v>#DIV/0!</v>
      </c>
      <c r="S346" s="17" t="str">
        <f>IF(H346&gt;0,VLOOKUP(H346,Reading!$A$3:$B$61,2,FALSE),"")</f>
        <v/>
      </c>
      <c r="T346" s="38" t="str">
        <f>IF(J346&gt;0,VLOOKUP(J346,'TA scores'!$A$2:$B$16,2,FALSE),"")</f>
        <v/>
      </c>
      <c r="U346" s="16" t="str">
        <f>IF(I346&gt;0,VLOOKUP(I346,Maths!$A$3:$B$121,2,FALSE),"")</f>
        <v/>
      </c>
      <c r="V346" s="16" t="str">
        <f>IF(K346&gt;0,VLOOKUP(K346,GPS!$A$3:$B$121,2,FALSE),"")</f>
        <v/>
      </c>
      <c r="W346" s="39" t="e">
        <f>IF(R346&lt;&gt;"",VLOOKUP(R346,Expectations!$C$2:$F$25,2,FALSE),"")</f>
        <v>#DIV/0!</v>
      </c>
      <c r="X346" s="39" t="e">
        <f>IF(R346&lt;&gt;"",VLOOKUP(R346,Expectations!$C$2:$F$25,3,FALSE),"")</f>
        <v>#DIV/0!</v>
      </c>
      <c r="Y346" s="39" t="e">
        <f>IF(R346&lt;&gt;"",VLOOKUP(R346,Expectations!$C$2:$F$25,4,FALSE),"")</f>
        <v>#DIV/0!</v>
      </c>
      <c r="Z346" s="5" t="str">
        <f t="shared" si="31"/>
        <v/>
      </c>
      <c r="AA346" s="5" t="str">
        <f t="shared" si="32"/>
        <v/>
      </c>
      <c r="AB346" s="5" t="str">
        <f t="shared" si="33"/>
        <v/>
      </c>
    </row>
    <row r="347" spans="1:28" x14ac:dyDescent="0.35">
      <c r="A347" s="20"/>
      <c r="B347" s="19"/>
      <c r="C347" s="19"/>
      <c r="D347" s="19"/>
      <c r="E347" s="18"/>
      <c r="F347" s="19"/>
      <c r="G347" s="19"/>
      <c r="H347" s="18"/>
      <c r="I347" s="19"/>
      <c r="J347" s="19"/>
      <c r="K347" s="19"/>
      <c r="L347" s="34" t="str">
        <f>IF(E347&lt;&gt;0,VLOOKUP(E347,'Prior Attainment'!$A$3:$B$23,2,FALSE),"")</f>
        <v/>
      </c>
      <c r="M347" s="34" t="str">
        <f>IF(F347&lt;&gt;0,VLOOKUP(F347,'Prior Attainment'!$A$3:$B$23,2,FALSE),"")</f>
        <v/>
      </c>
      <c r="N347" s="34" t="str">
        <f>IF(G347&lt;&gt;0,VLOOKUP(G347,'Prior Attainment'!$A$3:$B$23,2,FALSE),"")</f>
        <v/>
      </c>
      <c r="O347" s="35" t="e">
        <f t="shared" si="29"/>
        <v>#DIV/0!</v>
      </c>
      <c r="P347" s="35" t="e">
        <f t="shared" si="30"/>
        <v>#DIV/0!</v>
      </c>
      <c r="Q347" s="36" t="e">
        <f>IF(P347&lt;&gt;"",VLOOKUP(P347,Expectations!$A$2:$B$25,2,TRUE),"")</f>
        <v>#DIV/0!</v>
      </c>
      <c r="R347" s="37" t="e">
        <f>IF(P347&lt;&gt;"",VLOOKUP(P347,Expectations!$A$2:$C$25,3,TRUE),"")</f>
        <v>#DIV/0!</v>
      </c>
      <c r="S347" s="17" t="str">
        <f>IF(H347&gt;0,VLOOKUP(H347,Reading!$A$3:$B$61,2,FALSE),"")</f>
        <v/>
      </c>
      <c r="T347" s="38" t="str">
        <f>IF(J347&gt;0,VLOOKUP(J347,'TA scores'!$A$2:$B$16,2,FALSE),"")</f>
        <v/>
      </c>
      <c r="U347" s="16" t="str">
        <f>IF(I347&gt;0,VLOOKUP(I347,Maths!$A$3:$B$121,2,FALSE),"")</f>
        <v/>
      </c>
      <c r="V347" s="16" t="str">
        <f>IF(K347&gt;0,VLOOKUP(K347,GPS!$A$3:$B$121,2,FALSE),"")</f>
        <v/>
      </c>
      <c r="W347" s="39" t="e">
        <f>IF(R347&lt;&gt;"",VLOOKUP(R347,Expectations!$C$2:$F$25,2,FALSE),"")</f>
        <v>#DIV/0!</v>
      </c>
      <c r="X347" s="39" t="e">
        <f>IF(R347&lt;&gt;"",VLOOKUP(R347,Expectations!$C$2:$F$25,3,FALSE),"")</f>
        <v>#DIV/0!</v>
      </c>
      <c r="Y347" s="39" t="e">
        <f>IF(R347&lt;&gt;"",VLOOKUP(R347,Expectations!$C$2:$F$25,4,FALSE),"")</f>
        <v>#DIV/0!</v>
      </c>
      <c r="Z347" s="5" t="str">
        <f t="shared" si="31"/>
        <v/>
      </c>
      <c r="AA347" s="5" t="str">
        <f t="shared" si="32"/>
        <v/>
      </c>
      <c r="AB347" s="5" t="str">
        <f t="shared" si="33"/>
        <v/>
      </c>
    </row>
    <row r="348" spans="1:28" x14ac:dyDescent="0.35">
      <c r="A348" s="20"/>
      <c r="B348" s="19"/>
      <c r="C348" s="19"/>
      <c r="D348" s="19"/>
      <c r="E348" s="18"/>
      <c r="F348" s="19"/>
      <c r="G348" s="19"/>
      <c r="H348" s="18"/>
      <c r="I348" s="19"/>
      <c r="J348" s="19"/>
      <c r="K348" s="19"/>
      <c r="L348" s="34" t="str">
        <f>IF(E348&lt;&gt;0,VLOOKUP(E348,'Prior Attainment'!$A$3:$B$23,2,FALSE),"")</f>
        <v/>
      </c>
      <c r="M348" s="34" t="str">
        <f>IF(F348&lt;&gt;0,VLOOKUP(F348,'Prior Attainment'!$A$3:$B$23,2,FALSE),"")</f>
        <v/>
      </c>
      <c r="N348" s="34" t="str">
        <f>IF(G348&lt;&gt;0,VLOOKUP(G348,'Prior Attainment'!$A$3:$B$23,2,FALSE),"")</f>
        <v/>
      </c>
      <c r="O348" s="35" t="e">
        <f t="shared" si="29"/>
        <v>#DIV/0!</v>
      </c>
      <c r="P348" s="35" t="e">
        <f t="shared" si="30"/>
        <v>#DIV/0!</v>
      </c>
      <c r="Q348" s="36" t="e">
        <f>IF(P348&lt;&gt;"",VLOOKUP(P348,Expectations!$A$2:$B$25,2,TRUE),"")</f>
        <v>#DIV/0!</v>
      </c>
      <c r="R348" s="37" t="e">
        <f>IF(P348&lt;&gt;"",VLOOKUP(P348,Expectations!$A$2:$C$25,3,TRUE),"")</f>
        <v>#DIV/0!</v>
      </c>
      <c r="S348" s="17" t="str">
        <f>IF(H348&gt;0,VLOOKUP(H348,Reading!$A$3:$B$61,2,FALSE),"")</f>
        <v/>
      </c>
      <c r="T348" s="38" t="str">
        <f>IF(J348&gt;0,VLOOKUP(J348,'TA scores'!$A$2:$B$16,2,FALSE),"")</f>
        <v/>
      </c>
      <c r="U348" s="16" t="str">
        <f>IF(I348&gt;0,VLOOKUP(I348,Maths!$A$3:$B$121,2,FALSE),"")</f>
        <v/>
      </c>
      <c r="V348" s="16" t="str">
        <f>IF(K348&gt;0,VLOOKUP(K348,GPS!$A$3:$B$121,2,FALSE),"")</f>
        <v/>
      </c>
      <c r="W348" s="39" t="e">
        <f>IF(R348&lt;&gt;"",VLOOKUP(R348,Expectations!$C$2:$F$25,2,FALSE),"")</f>
        <v>#DIV/0!</v>
      </c>
      <c r="X348" s="39" t="e">
        <f>IF(R348&lt;&gt;"",VLOOKUP(R348,Expectations!$C$2:$F$25,3,FALSE),"")</f>
        <v>#DIV/0!</v>
      </c>
      <c r="Y348" s="39" t="e">
        <f>IF(R348&lt;&gt;"",VLOOKUP(R348,Expectations!$C$2:$F$25,4,FALSE),"")</f>
        <v>#DIV/0!</v>
      </c>
      <c r="Z348" s="5" t="str">
        <f t="shared" si="31"/>
        <v/>
      </c>
      <c r="AA348" s="5" t="str">
        <f t="shared" si="32"/>
        <v/>
      </c>
      <c r="AB348" s="5" t="str">
        <f t="shared" si="33"/>
        <v/>
      </c>
    </row>
    <row r="349" spans="1:28" x14ac:dyDescent="0.35">
      <c r="A349" s="20"/>
      <c r="B349" s="19"/>
      <c r="C349" s="19"/>
      <c r="D349" s="19"/>
      <c r="E349" s="18"/>
      <c r="F349" s="19"/>
      <c r="G349" s="19"/>
      <c r="H349" s="18"/>
      <c r="I349" s="19"/>
      <c r="J349" s="19"/>
      <c r="K349" s="19"/>
      <c r="L349" s="34" t="str">
        <f>IF(E349&lt;&gt;0,VLOOKUP(E349,'Prior Attainment'!$A$3:$B$23,2,FALSE),"")</f>
        <v/>
      </c>
      <c r="M349" s="34" t="str">
        <f>IF(F349&lt;&gt;0,VLOOKUP(F349,'Prior Attainment'!$A$3:$B$23,2,FALSE),"")</f>
        <v/>
      </c>
      <c r="N349" s="34" t="str">
        <f>IF(G349&lt;&gt;0,VLOOKUP(G349,'Prior Attainment'!$A$3:$B$23,2,FALSE),"")</f>
        <v/>
      </c>
      <c r="O349" s="35" t="e">
        <f t="shared" si="29"/>
        <v>#DIV/0!</v>
      </c>
      <c r="P349" s="35" t="e">
        <f t="shared" si="30"/>
        <v>#DIV/0!</v>
      </c>
      <c r="Q349" s="36" t="e">
        <f>IF(P349&lt;&gt;"",VLOOKUP(P349,Expectations!$A$2:$B$25,2,TRUE),"")</f>
        <v>#DIV/0!</v>
      </c>
      <c r="R349" s="37" t="e">
        <f>IF(P349&lt;&gt;"",VLOOKUP(P349,Expectations!$A$2:$C$25,3,TRUE),"")</f>
        <v>#DIV/0!</v>
      </c>
      <c r="S349" s="17" t="str">
        <f>IF(H349&gt;0,VLOOKUP(H349,Reading!$A$3:$B$61,2,FALSE),"")</f>
        <v/>
      </c>
      <c r="T349" s="38" t="str">
        <f>IF(J349&gt;0,VLOOKUP(J349,'TA scores'!$A$2:$B$16,2,FALSE),"")</f>
        <v/>
      </c>
      <c r="U349" s="16" t="str">
        <f>IF(I349&gt;0,VLOOKUP(I349,Maths!$A$3:$B$121,2,FALSE),"")</f>
        <v/>
      </c>
      <c r="V349" s="16" t="str">
        <f>IF(K349&gt;0,VLOOKUP(K349,GPS!$A$3:$B$121,2,FALSE),"")</f>
        <v/>
      </c>
      <c r="W349" s="39" t="e">
        <f>IF(R349&lt;&gt;"",VLOOKUP(R349,Expectations!$C$2:$F$25,2,FALSE),"")</f>
        <v>#DIV/0!</v>
      </c>
      <c r="X349" s="39" t="e">
        <f>IF(R349&lt;&gt;"",VLOOKUP(R349,Expectations!$C$2:$F$25,3,FALSE),"")</f>
        <v>#DIV/0!</v>
      </c>
      <c r="Y349" s="39" t="e">
        <f>IF(R349&lt;&gt;"",VLOOKUP(R349,Expectations!$C$2:$F$25,4,FALSE),"")</f>
        <v>#DIV/0!</v>
      </c>
      <c r="Z349" s="5" t="str">
        <f t="shared" si="31"/>
        <v/>
      </c>
      <c r="AA349" s="5" t="str">
        <f t="shared" si="32"/>
        <v/>
      </c>
      <c r="AB349" s="5" t="str">
        <f t="shared" si="33"/>
        <v/>
      </c>
    </row>
    <row r="350" spans="1:28" x14ac:dyDescent="0.35">
      <c r="A350" s="20"/>
      <c r="B350" s="19"/>
      <c r="C350" s="19"/>
      <c r="D350" s="19"/>
      <c r="E350" s="18"/>
      <c r="F350" s="19"/>
      <c r="G350" s="19"/>
      <c r="H350" s="18"/>
      <c r="I350" s="19"/>
      <c r="J350" s="19"/>
      <c r="K350" s="19"/>
      <c r="L350" s="34" t="str">
        <f>IF(E350&lt;&gt;0,VLOOKUP(E350,'Prior Attainment'!$A$3:$B$23,2,FALSE),"")</f>
        <v/>
      </c>
      <c r="M350" s="34" t="str">
        <f>IF(F350&lt;&gt;0,VLOOKUP(F350,'Prior Attainment'!$A$3:$B$23,2,FALSE),"")</f>
        <v/>
      </c>
      <c r="N350" s="34" t="str">
        <f>IF(G350&lt;&gt;0,VLOOKUP(G350,'Prior Attainment'!$A$3:$B$23,2,FALSE),"")</f>
        <v/>
      </c>
      <c r="O350" s="35" t="e">
        <f t="shared" si="29"/>
        <v>#DIV/0!</v>
      </c>
      <c r="P350" s="35" t="e">
        <f t="shared" si="30"/>
        <v>#DIV/0!</v>
      </c>
      <c r="Q350" s="36" t="e">
        <f>IF(P350&lt;&gt;"",VLOOKUP(P350,Expectations!$A$2:$B$25,2,TRUE),"")</f>
        <v>#DIV/0!</v>
      </c>
      <c r="R350" s="37" t="e">
        <f>IF(P350&lt;&gt;"",VLOOKUP(P350,Expectations!$A$2:$C$25,3,TRUE),"")</f>
        <v>#DIV/0!</v>
      </c>
      <c r="S350" s="17" t="str">
        <f>IF(H350&gt;0,VLOOKUP(H350,Reading!$A$3:$B$61,2,FALSE),"")</f>
        <v/>
      </c>
      <c r="T350" s="38" t="str">
        <f>IF(J350&gt;0,VLOOKUP(J350,'TA scores'!$A$2:$B$16,2,FALSE),"")</f>
        <v/>
      </c>
      <c r="U350" s="16" t="str">
        <f>IF(I350&gt;0,VLOOKUP(I350,Maths!$A$3:$B$121,2,FALSE),"")</f>
        <v/>
      </c>
      <c r="V350" s="16" t="str">
        <f>IF(K350&gt;0,VLOOKUP(K350,GPS!$A$3:$B$121,2,FALSE),"")</f>
        <v/>
      </c>
      <c r="W350" s="39" t="e">
        <f>IF(R350&lt;&gt;"",VLOOKUP(R350,Expectations!$C$2:$F$25,2,FALSE),"")</f>
        <v>#DIV/0!</v>
      </c>
      <c r="X350" s="39" t="e">
        <f>IF(R350&lt;&gt;"",VLOOKUP(R350,Expectations!$C$2:$F$25,3,FALSE),"")</f>
        <v>#DIV/0!</v>
      </c>
      <c r="Y350" s="39" t="e">
        <f>IF(R350&lt;&gt;"",VLOOKUP(R350,Expectations!$C$2:$F$25,4,FALSE),"")</f>
        <v>#DIV/0!</v>
      </c>
      <c r="Z350" s="5" t="str">
        <f t="shared" si="31"/>
        <v/>
      </c>
      <c r="AA350" s="5" t="str">
        <f t="shared" si="32"/>
        <v/>
      </c>
      <c r="AB350" s="5" t="str">
        <f t="shared" si="33"/>
        <v/>
      </c>
    </row>
    <row r="351" spans="1:28" x14ac:dyDescent="0.35">
      <c r="A351" s="20"/>
      <c r="B351" s="19"/>
      <c r="C351" s="19"/>
      <c r="D351" s="19"/>
      <c r="E351" s="18"/>
      <c r="F351" s="19"/>
      <c r="G351" s="19"/>
      <c r="H351" s="18"/>
      <c r="I351" s="19"/>
      <c r="J351" s="19"/>
      <c r="K351" s="19"/>
      <c r="L351" s="34" t="str">
        <f>IF(E351&lt;&gt;0,VLOOKUP(E351,'Prior Attainment'!$A$3:$B$23,2,FALSE),"")</f>
        <v/>
      </c>
      <c r="M351" s="34" t="str">
        <f>IF(F351&lt;&gt;0,VLOOKUP(F351,'Prior Attainment'!$A$3:$B$23,2,FALSE),"")</f>
        <v/>
      </c>
      <c r="N351" s="34" t="str">
        <f>IF(G351&lt;&gt;0,VLOOKUP(G351,'Prior Attainment'!$A$3:$B$23,2,FALSE),"")</f>
        <v/>
      </c>
      <c r="O351" s="35" t="e">
        <f t="shared" si="29"/>
        <v>#DIV/0!</v>
      </c>
      <c r="P351" s="35" t="e">
        <f t="shared" si="30"/>
        <v>#DIV/0!</v>
      </c>
      <c r="Q351" s="36" t="e">
        <f>IF(P351&lt;&gt;"",VLOOKUP(P351,Expectations!$A$2:$B$25,2,TRUE),"")</f>
        <v>#DIV/0!</v>
      </c>
      <c r="R351" s="37" t="e">
        <f>IF(P351&lt;&gt;"",VLOOKUP(P351,Expectations!$A$2:$C$25,3,TRUE),"")</f>
        <v>#DIV/0!</v>
      </c>
      <c r="S351" s="17" t="str">
        <f>IF(H351&gt;0,VLOOKUP(H351,Reading!$A$3:$B$61,2,FALSE),"")</f>
        <v/>
      </c>
      <c r="T351" s="38" t="str">
        <f>IF(J351&gt;0,VLOOKUP(J351,'TA scores'!$A$2:$B$16,2,FALSE),"")</f>
        <v/>
      </c>
      <c r="U351" s="16" t="str">
        <f>IF(I351&gt;0,VLOOKUP(I351,Maths!$A$3:$B$121,2,FALSE),"")</f>
        <v/>
      </c>
      <c r="V351" s="16" t="str">
        <f>IF(K351&gt;0,VLOOKUP(K351,GPS!$A$3:$B$121,2,FALSE),"")</f>
        <v/>
      </c>
      <c r="W351" s="39" t="e">
        <f>IF(R351&lt;&gt;"",VLOOKUP(R351,Expectations!$C$2:$F$25,2,FALSE),"")</f>
        <v>#DIV/0!</v>
      </c>
      <c r="X351" s="39" t="e">
        <f>IF(R351&lt;&gt;"",VLOOKUP(R351,Expectations!$C$2:$F$25,3,FALSE),"")</f>
        <v>#DIV/0!</v>
      </c>
      <c r="Y351" s="39" t="e">
        <f>IF(R351&lt;&gt;"",VLOOKUP(R351,Expectations!$C$2:$F$25,4,FALSE),"")</f>
        <v>#DIV/0!</v>
      </c>
      <c r="Z351" s="5" t="str">
        <f t="shared" si="31"/>
        <v/>
      </c>
      <c r="AA351" s="5" t="str">
        <f t="shared" si="32"/>
        <v/>
      </c>
      <c r="AB351" s="5" t="str">
        <f t="shared" si="33"/>
        <v/>
      </c>
    </row>
    <row r="352" spans="1:28" x14ac:dyDescent="0.35">
      <c r="A352" s="20"/>
      <c r="B352" s="19"/>
      <c r="C352" s="19"/>
      <c r="D352" s="19"/>
      <c r="E352" s="18"/>
      <c r="F352" s="19"/>
      <c r="G352" s="19"/>
      <c r="H352" s="18"/>
      <c r="I352" s="19"/>
      <c r="J352" s="19"/>
      <c r="K352" s="19"/>
      <c r="L352" s="34" t="str">
        <f>IF(E352&lt;&gt;0,VLOOKUP(E352,'Prior Attainment'!$A$3:$B$23,2,FALSE),"")</f>
        <v/>
      </c>
      <c r="M352" s="34" t="str">
        <f>IF(F352&lt;&gt;0,VLOOKUP(F352,'Prior Attainment'!$A$3:$B$23,2,FALSE),"")</f>
        <v/>
      </c>
      <c r="N352" s="34" t="str">
        <f>IF(G352&lt;&gt;0,VLOOKUP(G352,'Prior Attainment'!$A$3:$B$23,2,FALSE),"")</f>
        <v/>
      </c>
      <c r="O352" s="35" t="e">
        <f t="shared" si="29"/>
        <v>#DIV/0!</v>
      </c>
      <c r="P352" s="35" t="e">
        <f t="shared" si="30"/>
        <v>#DIV/0!</v>
      </c>
      <c r="Q352" s="36" t="e">
        <f>IF(P352&lt;&gt;"",VLOOKUP(P352,Expectations!$A$2:$B$25,2,TRUE),"")</f>
        <v>#DIV/0!</v>
      </c>
      <c r="R352" s="37" t="e">
        <f>IF(P352&lt;&gt;"",VLOOKUP(P352,Expectations!$A$2:$C$25,3,TRUE),"")</f>
        <v>#DIV/0!</v>
      </c>
      <c r="S352" s="17" t="str">
        <f>IF(H352&gt;0,VLOOKUP(H352,Reading!$A$3:$B$61,2,FALSE),"")</f>
        <v/>
      </c>
      <c r="T352" s="38" t="str">
        <f>IF(J352&gt;0,VLOOKUP(J352,'TA scores'!$A$2:$B$16,2,FALSE),"")</f>
        <v/>
      </c>
      <c r="U352" s="16" t="str">
        <f>IF(I352&gt;0,VLOOKUP(I352,Maths!$A$3:$B$121,2,FALSE),"")</f>
        <v/>
      </c>
      <c r="V352" s="16" t="str">
        <f>IF(K352&gt;0,VLOOKUP(K352,GPS!$A$3:$B$121,2,FALSE),"")</f>
        <v/>
      </c>
      <c r="W352" s="39" t="e">
        <f>IF(R352&lt;&gt;"",VLOOKUP(R352,Expectations!$C$2:$F$25,2,FALSE),"")</f>
        <v>#DIV/0!</v>
      </c>
      <c r="X352" s="39" t="e">
        <f>IF(R352&lt;&gt;"",VLOOKUP(R352,Expectations!$C$2:$F$25,3,FALSE),"")</f>
        <v>#DIV/0!</v>
      </c>
      <c r="Y352" s="39" t="e">
        <f>IF(R352&lt;&gt;"",VLOOKUP(R352,Expectations!$C$2:$F$25,4,FALSE),"")</f>
        <v>#DIV/0!</v>
      </c>
      <c r="Z352" s="5" t="str">
        <f t="shared" si="31"/>
        <v/>
      </c>
      <c r="AA352" s="5" t="str">
        <f t="shared" si="32"/>
        <v/>
      </c>
      <c r="AB352" s="5" t="str">
        <f t="shared" si="33"/>
        <v/>
      </c>
    </row>
    <row r="353" spans="1:28" x14ac:dyDescent="0.35">
      <c r="A353" s="20"/>
      <c r="B353" s="19"/>
      <c r="C353" s="19"/>
      <c r="D353" s="19"/>
      <c r="E353" s="18"/>
      <c r="F353" s="19"/>
      <c r="G353" s="19"/>
      <c r="H353" s="18"/>
      <c r="I353" s="19"/>
      <c r="J353" s="19"/>
      <c r="K353" s="19"/>
      <c r="L353" s="34" t="str">
        <f>IF(E353&lt;&gt;0,VLOOKUP(E353,'Prior Attainment'!$A$3:$B$23,2,FALSE),"")</f>
        <v/>
      </c>
      <c r="M353" s="34" t="str">
        <f>IF(F353&lt;&gt;0,VLOOKUP(F353,'Prior Attainment'!$A$3:$B$23,2,FALSE),"")</f>
        <v/>
      </c>
      <c r="N353" s="34" t="str">
        <f>IF(G353&lt;&gt;0,VLOOKUP(G353,'Prior Attainment'!$A$3:$B$23,2,FALSE),"")</f>
        <v/>
      </c>
      <c r="O353" s="35" t="e">
        <f t="shared" si="29"/>
        <v>#DIV/0!</v>
      </c>
      <c r="P353" s="35" t="e">
        <f t="shared" si="30"/>
        <v>#DIV/0!</v>
      </c>
      <c r="Q353" s="36" t="e">
        <f>IF(P353&lt;&gt;"",VLOOKUP(P353,Expectations!$A$2:$B$25,2,TRUE),"")</f>
        <v>#DIV/0!</v>
      </c>
      <c r="R353" s="37" t="e">
        <f>IF(P353&lt;&gt;"",VLOOKUP(P353,Expectations!$A$2:$C$25,3,TRUE),"")</f>
        <v>#DIV/0!</v>
      </c>
      <c r="S353" s="17" t="str">
        <f>IF(H353&gt;0,VLOOKUP(H353,Reading!$A$3:$B$61,2,FALSE),"")</f>
        <v/>
      </c>
      <c r="T353" s="38" t="str">
        <f>IF(J353&gt;0,VLOOKUP(J353,'TA scores'!$A$2:$B$16,2,FALSE),"")</f>
        <v/>
      </c>
      <c r="U353" s="16" t="str">
        <f>IF(I353&gt;0,VLOOKUP(I353,Maths!$A$3:$B$121,2,FALSE),"")</f>
        <v/>
      </c>
      <c r="V353" s="16" t="str">
        <f>IF(K353&gt;0,VLOOKUP(K353,GPS!$A$3:$B$121,2,FALSE),"")</f>
        <v/>
      </c>
      <c r="W353" s="39" t="e">
        <f>IF(R353&lt;&gt;"",VLOOKUP(R353,Expectations!$C$2:$F$25,2,FALSE),"")</f>
        <v>#DIV/0!</v>
      </c>
      <c r="X353" s="39" t="e">
        <f>IF(R353&lt;&gt;"",VLOOKUP(R353,Expectations!$C$2:$F$25,3,FALSE),"")</f>
        <v>#DIV/0!</v>
      </c>
      <c r="Y353" s="39" t="e">
        <f>IF(R353&lt;&gt;"",VLOOKUP(R353,Expectations!$C$2:$F$25,4,FALSE),"")</f>
        <v>#DIV/0!</v>
      </c>
      <c r="Z353" s="5" t="str">
        <f t="shared" si="31"/>
        <v/>
      </c>
      <c r="AA353" s="5" t="str">
        <f t="shared" si="32"/>
        <v/>
      </c>
      <c r="AB353" s="5" t="str">
        <f t="shared" si="33"/>
        <v/>
      </c>
    </row>
    <row r="354" spans="1:28" x14ac:dyDescent="0.35">
      <c r="A354" s="20"/>
      <c r="B354" s="19"/>
      <c r="C354" s="19"/>
      <c r="D354" s="19"/>
      <c r="E354" s="18"/>
      <c r="F354" s="19"/>
      <c r="G354" s="19"/>
      <c r="H354" s="18"/>
      <c r="I354" s="19"/>
      <c r="J354" s="19"/>
      <c r="K354" s="19"/>
      <c r="L354" s="34" t="str">
        <f>IF(E354&lt;&gt;0,VLOOKUP(E354,'Prior Attainment'!$A$3:$B$23,2,FALSE),"")</f>
        <v/>
      </c>
      <c r="M354" s="34" t="str">
        <f>IF(F354&lt;&gt;0,VLOOKUP(F354,'Prior Attainment'!$A$3:$B$23,2,FALSE),"")</f>
        <v/>
      </c>
      <c r="N354" s="34" t="str">
        <f>IF(G354&lt;&gt;0,VLOOKUP(G354,'Prior Attainment'!$A$3:$B$23,2,FALSE),"")</f>
        <v/>
      </c>
      <c r="O354" s="35" t="e">
        <f t="shared" si="29"/>
        <v>#DIV/0!</v>
      </c>
      <c r="P354" s="35" t="e">
        <f t="shared" si="30"/>
        <v>#DIV/0!</v>
      </c>
      <c r="Q354" s="36" t="e">
        <f>IF(P354&lt;&gt;"",VLOOKUP(P354,Expectations!$A$2:$B$25,2,TRUE),"")</f>
        <v>#DIV/0!</v>
      </c>
      <c r="R354" s="37" t="e">
        <f>IF(P354&lt;&gt;"",VLOOKUP(P354,Expectations!$A$2:$C$25,3,TRUE),"")</f>
        <v>#DIV/0!</v>
      </c>
      <c r="S354" s="17" t="str">
        <f>IF(H354&gt;0,VLOOKUP(H354,Reading!$A$3:$B$61,2,FALSE),"")</f>
        <v/>
      </c>
      <c r="T354" s="38" t="str">
        <f>IF(J354&gt;0,VLOOKUP(J354,'TA scores'!$A$2:$B$16,2,FALSE),"")</f>
        <v/>
      </c>
      <c r="U354" s="16" t="str">
        <f>IF(I354&gt;0,VLOOKUP(I354,Maths!$A$3:$B$121,2,FALSE),"")</f>
        <v/>
      </c>
      <c r="V354" s="16" t="str">
        <f>IF(K354&gt;0,VLOOKUP(K354,GPS!$A$3:$B$121,2,FALSE),"")</f>
        <v/>
      </c>
      <c r="W354" s="39" t="e">
        <f>IF(R354&lt;&gt;"",VLOOKUP(R354,Expectations!$C$2:$F$25,2,FALSE),"")</f>
        <v>#DIV/0!</v>
      </c>
      <c r="X354" s="39" t="e">
        <f>IF(R354&lt;&gt;"",VLOOKUP(R354,Expectations!$C$2:$F$25,3,FALSE),"")</f>
        <v>#DIV/0!</v>
      </c>
      <c r="Y354" s="39" t="e">
        <f>IF(R354&lt;&gt;"",VLOOKUP(R354,Expectations!$C$2:$F$25,4,FALSE),"")</f>
        <v>#DIV/0!</v>
      </c>
      <c r="Z354" s="5" t="str">
        <f t="shared" si="31"/>
        <v/>
      </c>
      <c r="AA354" s="5" t="str">
        <f t="shared" si="32"/>
        <v/>
      </c>
      <c r="AB354" s="5" t="str">
        <f t="shared" si="33"/>
        <v/>
      </c>
    </row>
    <row r="355" spans="1:28" x14ac:dyDescent="0.35">
      <c r="A355" s="20"/>
      <c r="B355" s="19"/>
      <c r="C355" s="19"/>
      <c r="D355" s="19"/>
      <c r="E355" s="18"/>
      <c r="F355" s="19"/>
      <c r="G355" s="19"/>
      <c r="H355" s="18"/>
      <c r="I355" s="19"/>
      <c r="J355" s="19"/>
      <c r="K355" s="19"/>
      <c r="L355" s="34" t="str">
        <f>IF(E355&lt;&gt;0,VLOOKUP(E355,'Prior Attainment'!$A$3:$B$23,2,FALSE),"")</f>
        <v/>
      </c>
      <c r="M355" s="34" t="str">
        <f>IF(F355&lt;&gt;0,VLOOKUP(F355,'Prior Attainment'!$A$3:$B$23,2,FALSE),"")</f>
        <v/>
      </c>
      <c r="N355" s="34" t="str">
        <f>IF(G355&lt;&gt;0,VLOOKUP(G355,'Prior Attainment'!$A$3:$B$23,2,FALSE),"")</f>
        <v/>
      </c>
      <c r="O355" s="35" t="e">
        <f t="shared" si="29"/>
        <v>#DIV/0!</v>
      </c>
      <c r="P355" s="35" t="e">
        <f t="shared" si="30"/>
        <v>#DIV/0!</v>
      </c>
      <c r="Q355" s="36" t="e">
        <f>IF(P355&lt;&gt;"",VLOOKUP(P355,Expectations!$A$2:$B$25,2,TRUE),"")</f>
        <v>#DIV/0!</v>
      </c>
      <c r="R355" s="37" t="e">
        <f>IF(P355&lt;&gt;"",VLOOKUP(P355,Expectations!$A$2:$C$25,3,TRUE),"")</f>
        <v>#DIV/0!</v>
      </c>
      <c r="S355" s="17" t="str">
        <f>IF(H355&gt;0,VLOOKUP(H355,Reading!$A$3:$B$61,2,FALSE),"")</f>
        <v/>
      </c>
      <c r="T355" s="38" t="str">
        <f>IF(J355&gt;0,VLOOKUP(J355,'TA scores'!$A$2:$B$16,2,FALSE),"")</f>
        <v/>
      </c>
      <c r="U355" s="16" t="str">
        <f>IF(I355&gt;0,VLOOKUP(I355,Maths!$A$3:$B$121,2,FALSE),"")</f>
        <v/>
      </c>
      <c r="V355" s="16" t="str">
        <f>IF(K355&gt;0,VLOOKUP(K355,GPS!$A$3:$B$121,2,FALSE),"")</f>
        <v/>
      </c>
      <c r="W355" s="39" t="e">
        <f>IF(R355&lt;&gt;"",VLOOKUP(R355,Expectations!$C$2:$F$25,2,FALSE),"")</f>
        <v>#DIV/0!</v>
      </c>
      <c r="X355" s="39" t="e">
        <f>IF(R355&lt;&gt;"",VLOOKUP(R355,Expectations!$C$2:$F$25,3,FALSE),"")</f>
        <v>#DIV/0!</v>
      </c>
      <c r="Y355" s="39" t="e">
        <f>IF(R355&lt;&gt;"",VLOOKUP(R355,Expectations!$C$2:$F$25,4,FALSE),"")</f>
        <v>#DIV/0!</v>
      </c>
      <c r="Z355" s="5" t="str">
        <f t="shared" si="31"/>
        <v/>
      </c>
      <c r="AA355" s="5" t="str">
        <f t="shared" si="32"/>
        <v/>
      </c>
      <c r="AB355" s="5" t="str">
        <f t="shared" si="33"/>
        <v/>
      </c>
    </row>
    <row r="356" spans="1:28" x14ac:dyDescent="0.35">
      <c r="A356" s="20"/>
      <c r="B356" s="19"/>
      <c r="C356" s="19"/>
      <c r="D356" s="19"/>
      <c r="E356" s="18"/>
      <c r="F356" s="19"/>
      <c r="G356" s="19"/>
      <c r="H356" s="18"/>
      <c r="I356" s="19"/>
      <c r="J356" s="19"/>
      <c r="K356" s="19"/>
      <c r="L356" s="34" t="str">
        <f>IF(E356&lt;&gt;0,VLOOKUP(E356,'Prior Attainment'!$A$3:$B$23,2,FALSE),"")</f>
        <v/>
      </c>
      <c r="M356" s="34" t="str">
        <f>IF(F356&lt;&gt;0,VLOOKUP(F356,'Prior Attainment'!$A$3:$B$23,2,FALSE),"")</f>
        <v/>
      </c>
      <c r="N356" s="34" t="str">
        <f>IF(G356&lt;&gt;0,VLOOKUP(G356,'Prior Attainment'!$A$3:$B$23,2,FALSE),"")</f>
        <v/>
      </c>
      <c r="O356" s="35" t="e">
        <f t="shared" si="29"/>
        <v>#DIV/0!</v>
      </c>
      <c r="P356" s="35" t="e">
        <f t="shared" si="30"/>
        <v>#DIV/0!</v>
      </c>
      <c r="Q356" s="36" t="e">
        <f>IF(P356&lt;&gt;"",VLOOKUP(P356,Expectations!$A$2:$B$25,2,TRUE),"")</f>
        <v>#DIV/0!</v>
      </c>
      <c r="R356" s="37" t="e">
        <f>IF(P356&lt;&gt;"",VLOOKUP(P356,Expectations!$A$2:$C$25,3,TRUE),"")</f>
        <v>#DIV/0!</v>
      </c>
      <c r="S356" s="17" t="str">
        <f>IF(H356&gt;0,VLOOKUP(H356,Reading!$A$3:$B$61,2,FALSE),"")</f>
        <v/>
      </c>
      <c r="T356" s="38" t="str">
        <f>IF(J356&gt;0,VLOOKUP(J356,'TA scores'!$A$2:$B$16,2,FALSE),"")</f>
        <v/>
      </c>
      <c r="U356" s="16" t="str">
        <f>IF(I356&gt;0,VLOOKUP(I356,Maths!$A$3:$B$121,2,FALSE),"")</f>
        <v/>
      </c>
      <c r="V356" s="16" t="str">
        <f>IF(K356&gt;0,VLOOKUP(K356,GPS!$A$3:$B$121,2,FALSE),"")</f>
        <v/>
      </c>
      <c r="W356" s="39" t="e">
        <f>IF(R356&lt;&gt;"",VLOOKUP(R356,Expectations!$C$2:$F$25,2,FALSE),"")</f>
        <v>#DIV/0!</v>
      </c>
      <c r="X356" s="39" t="e">
        <f>IF(R356&lt;&gt;"",VLOOKUP(R356,Expectations!$C$2:$F$25,3,FALSE),"")</f>
        <v>#DIV/0!</v>
      </c>
      <c r="Y356" s="39" t="e">
        <f>IF(R356&lt;&gt;"",VLOOKUP(R356,Expectations!$C$2:$F$25,4,FALSE),"")</f>
        <v>#DIV/0!</v>
      </c>
      <c r="Z356" s="5" t="str">
        <f t="shared" si="31"/>
        <v/>
      </c>
      <c r="AA356" s="5" t="str">
        <f t="shared" si="32"/>
        <v/>
      </c>
      <c r="AB356" s="5" t="str">
        <f t="shared" si="33"/>
        <v/>
      </c>
    </row>
    <row r="357" spans="1:28" x14ac:dyDescent="0.35">
      <c r="A357" s="20"/>
      <c r="B357" s="19"/>
      <c r="C357" s="19"/>
      <c r="D357" s="19"/>
      <c r="E357" s="18"/>
      <c r="F357" s="19"/>
      <c r="G357" s="19"/>
      <c r="H357" s="18"/>
      <c r="I357" s="19"/>
      <c r="J357" s="19"/>
      <c r="K357" s="19"/>
      <c r="L357" s="34" t="str">
        <f>IF(E357&lt;&gt;0,VLOOKUP(E357,'Prior Attainment'!$A$3:$B$23,2,FALSE),"")</f>
        <v/>
      </c>
      <c r="M357" s="34" t="str">
        <f>IF(F357&lt;&gt;0,VLOOKUP(F357,'Prior Attainment'!$A$3:$B$23,2,FALSE),"")</f>
        <v/>
      </c>
      <c r="N357" s="34" t="str">
        <f>IF(G357&lt;&gt;0,VLOOKUP(G357,'Prior Attainment'!$A$3:$B$23,2,FALSE),"")</f>
        <v/>
      </c>
      <c r="O357" s="35" t="e">
        <f t="shared" si="29"/>
        <v>#DIV/0!</v>
      </c>
      <c r="P357" s="35" t="e">
        <f t="shared" si="30"/>
        <v>#DIV/0!</v>
      </c>
      <c r="Q357" s="36" t="e">
        <f>IF(P357&lt;&gt;"",VLOOKUP(P357,Expectations!$A$2:$B$25,2,TRUE),"")</f>
        <v>#DIV/0!</v>
      </c>
      <c r="R357" s="37" t="e">
        <f>IF(P357&lt;&gt;"",VLOOKUP(P357,Expectations!$A$2:$C$25,3,TRUE),"")</f>
        <v>#DIV/0!</v>
      </c>
      <c r="S357" s="17" t="str">
        <f>IF(H357&gt;0,VLOOKUP(H357,Reading!$A$3:$B$61,2,FALSE),"")</f>
        <v/>
      </c>
      <c r="T357" s="38" t="str">
        <f>IF(J357&gt;0,VLOOKUP(J357,'TA scores'!$A$2:$B$16,2,FALSE),"")</f>
        <v/>
      </c>
      <c r="U357" s="16" t="str">
        <f>IF(I357&gt;0,VLOOKUP(I357,Maths!$A$3:$B$121,2,FALSE),"")</f>
        <v/>
      </c>
      <c r="V357" s="16" t="str">
        <f>IF(K357&gt;0,VLOOKUP(K357,GPS!$A$3:$B$121,2,FALSE),"")</f>
        <v/>
      </c>
      <c r="W357" s="39" t="e">
        <f>IF(R357&lt;&gt;"",VLOOKUP(R357,Expectations!$C$2:$F$25,2,FALSE),"")</f>
        <v>#DIV/0!</v>
      </c>
      <c r="X357" s="39" t="e">
        <f>IF(R357&lt;&gt;"",VLOOKUP(R357,Expectations!$C$2:$F$25,3,FALSE),"")</f>
        <v>#DIV/0!</v>
      </c>
      <c r="Y357" s="39" t="e">
        <f>IF(R357&lt;&gt;"",VLOOKUP(R357,Expectations!$C$2:$F$25,4,FALSE),"")</f>
        <v>#DIV/0!</v>
      </c>
      <c r="Z357" s="5" t="str">
        <f t="shared" si="31"/>
        <v/>
      </c>
      <c r="AA357" s="5" t="str">
        <f t="shared" si="32"/>
        <v/>
      </c>
      <c r="AB357" s="5" t="str">
        <f t="shared" si="33"/>
        <v/>
      </c>
    </row>
    <row r="358" spans="1:28" x14ac:dyDescent="0.35">
      <c r="A358" s="20"/>
      <c r="B358" s="19"/>
      <c r="C358" s="19"/>
      <c r="D358" s="19"/>
      <c r="E358" s="18"/>
      <c r="F358" s="19"/>
      <c r="G358" s="19"/>
      <c r="H358" s="18"/>
      <c r="I358" s="19"/>
      <c r="J358" s="19"/>
      <c r="K358" s="19"/>
      <c r="L358" s="34" t="str">
        <f>IF(E358&lt;&gt;0,VLOOKUP(E358,'Prior Attainment'!$A$3:$B$23,2,FALSE),"")</f>
        <v/>
      </c>
      <c r="M358" s="34" t="str">
        <f>IF(F358&lt;&gt;0,VLOOKUP(F358,'Prior Attainment'!$A$3:$B$23,2,FALSE),"")</f>
        <v/>
      </c>
      <c r="N358" s="34" t="str">
        <f>IF(G358&lt;&gt;0,VLOOKUP(G358,'Prior Attainment'!$A$3:$B$23,2,FALSE),"")</f>
        <v/>
      </c>
      <c r="O358" s="35" t="e">
        <f t="shared" si="29"/>
        <v>#DIV/0!</v>
      </c>
      <c r="P358" s="35" t="e">
        <f t="shared" si="30"/>
        <v>#DIV/0!</v>
      </c>
      <c r="Q358" s="36" t="e">
        <f>IF(P358&lt;&gt;"",VLOOKUP(P358,Expectations!$A$2:$B$25,2,TRUE),"")</f>
        <v>#DIV/0!</v>
      </c>
      <c r="R358" s="37" t="e">
        <f>IF(P358&lt;&gt;"",VLOOKUP(P358,Expectations!$A$2:$C$25,3,TRUE),"")</f>
        <v>#DIV/0!</v>
      </c>
      <c r="S358" s="17" t="str">
        <f>IF(H358&gt;0,VLOOKUP(H358,Reading!$A$3:$B$61,2,FALSE),"")</f>
        <v/>
      </c>
      <c r="T358" s="38" t="str">
        <f>IF(J358&gt;0,VLOOKUP(J358,'TA scores'!$A$2:$B$16,2,FALSE),"")</f>
        <v/>
      </c>
      <c r="U358" s="16" t="str">
        <f>IF(I358&gt;0,VLOOKUP(I358,Maths!$A$3:$B$121,2,FALSE),"")</f>
        <v/>
      </c>
      <c r="V358" s="16" t="str">
        <f>IF(K358&gt;0,VLOOKUP(K358,GPS!$A$3:$B$121,2,FALSE),"")</f>
        <v/>
      </c>
      <c r="W358" s="39" t="e">
        <f>IF(R358&lt;&gt;"",VLOOKUP(R358,Expectations!$C$2:$F$25,2,FALSE),"")</f>
        <v>#DIV/0!</v>
      </c>
      <c r="X358" s="39" t="e">
        <f>IF(R358&lt;&gt;"",VLOOKUP(R358,Expectations!$C$2:$F$25,3,FALSE),"")</f>
        <v>#DIV/0!</v>
      </c>
      <c r="Y358" s="39" t="e">
        <f>IF(R358&lt;&gt;"",VLOOKUP(R358,Expectations!$C$2:$F$25,4,FALSE),"")</f>
        <v>#DIV/0!</v>
      </c>
      <c r="Z358" s="5" t="str">
        <f t="shared" si="31"/>
        <v/>
      </c>
      <c r="AA358" s="5" t="str">
        <f t="shared" si="32"/>
        <v/>
      </c>
      <c r="AB358" s="5" t="str">
        <f t="shared" si="33"/>
        <v/>
      </c>
    </row>
    <row r="359" spans="1:28" x14ac:dyDescent="0.35">
      <c r="A359" s="20"/>
      <c r="B359" s="19"/>
      <c r="C359" s="19"/>
      <c r="D359" s="19"/>
      <c r="E359" s="18"/>
      <c r="F359" s="19"/>
      <c r="G359" s="19"/>
      <c r="H359" s="18"/>
      <c r="I359" s="19"/>
      <c r="J359" s="19"/>
      <c r="K359" s="19"/>
      <c r="L359" s="34" t="str">
        <f>IF(E359&lt;&gt;0,VLOOKUP(E359,'Prior Attainment'!$A$3:$B$23,2,FALSE),"")</f>
        <v/>
      </c>
      <c r="M359" s="34" t="str">
        <f>IF(F359&lt;&gt;0,VLOOKUP(F359,'Prior Attainment'!$A$3:$B$23,2,FALSE),"")</f>
        <v/>
      </c>
      <c r="N359" s="34" t="str">
        <f>IF(G359&lt;&gt;0,VLOOKUP(G359,'Prior Attainment'!$A$3:$B$23,2,FALSE),"")</f>
        <v/>
      </c>
      <c r="O359" s="35" t="e">
        <f t="shared" si="29"/>
        <v>#DIV/0!</v>
      </c>
      <c r="P359" s="35" t="e">
        <f t="shared" si="30"/>
        <v>#DIV/0!</v>
      </c>
      <c r="Q359" s="36" t="e">
        <f>IF(P359&lt;&gt;"",VLOOKUP(P359,Expectations!$A$2:$B$25,2,TRUE),"")</f>
        <v>#DIV/0!</v>
      </c>
      <c r="R359" s="37" t="e">
        <f>IF(P359&lt;&gt;"",VLOOKUP(P359,Expectations!$A$2:$C$25,3,TRUE),"")</f>
        <v>#DIV/0!</v>
      </c>
      <c r="S359" s="17" t="str">
        <f>IF(H359&gt;0,VLOOKUP(H359,Reading!$A$3:$B$61,2,FALSE),"")</f>
        <v/>
      </c>
      <c r="T359" s="38" t="str">
        <f>IF(J359&gt;0,VLOOKUP(J359,'TA scores'!$A$2:$B$16,2,FALSE),"")</f>
        <v/>
      </c>
      <c r="U359" s="16" t="str">
        <f>IF(I359&gt;0,VLOOKUP(I359,Maths!$A$3:$B$121,2,FALSE),"")</f>
        <v/>
      </c>
      <c r="V359" s="16" t="str">
        <f>IF(K359&gt;0,VLOOKUP(K359,GPS!$A$3:$B$121,2,FALSE),"")</f>
        <v/>
      </c>
      <c r="W359" s="39" t="e">
        <f>IF(R359&lt;&gt;"",VLOOKUP(R359,Expectations!$C$2:$F$25,2,FALSE),"")</f>
        <v>#DIV/0!</v>
      </c>
      <c r="X359" s="39" t="e">
        <f>IF(R359&lt;&gt;"",VLOOKUP(R359,Expectations!$C$2:$F$25,3,FALSE),"")</f>
        <v>#DIV/0!</v>
      </c>
      <c r="Y359" s="39" t="e">
        <f>IF(R359&lt;&gt;"",VLOOKUP(R359,Expectations!$C$2:$F$25,4,FALSE),"")</f>
        <v>#DIV/0!</v>
      </c>
      <c r="Z359" s="5" t="str">
        <f t="shared" si="31"/>
        <v/>
      </c>
      <c r="AA359" s="5" t="str">
        <f t="shared" si="32"/>
        <v/>
      </c>
      <c r="AB359" s="5" t="str">
        <f t="shared" si="33"/>
        <v/>
      </c>
    </row>
    <row r="360" spans="1:28" x14ac:dyDescent="0.35">
      <c r="A360" s="20"/>
      <c r="B360" s="19"/>
      <c r="C360" s="19"/>
      <c r="D360" s="19"/>
      <c r="E360" s="18"/>
      <c r="F360" s="19"/>
      <c r="G360" s="19"/>
      <c r="H360" s="18"/>
      <c r="I360" s="19"/>
      <c r="J360" s="19"/>
      <c r="K360" s="19"/>
      <c r="L360" s="34" t="str">
        <f>IF(E360&lt;&gt;0,VLOOKUP(E360,'Prior Attainment'!$A$3:$B$23,2,FALSE),"")</f>
        <v/>
      </c>
      <c r="M360" s="34" t="str">
        <f>IF(F360&lt;&gt;0,VLOOKUP(F360,'Prior Attainment'!$A$3:$B$23,2,FALSE),"")</f>
        <v/>
      </c>
      <c r="N360" s="34" t="str">
        <f>IF(G360&lt;&gt;0,VLOOKUP(G360,'Prior Attainment'!$A$3:$B$23,2,FALSE),"")</f>
        <v/>
      </c>
      <c r="O360" s="35" t="e">
        <f t="shared" si="29"/>
        <v>#DIV/0!</v>
      </c>
      <c r="P360" s="35" t="e">
        <f t="shared" si="30"/>
        <v>#DIV/0!</v>
      </c>
      <c r="Q360" s="36" t="e">
        <f>IF(P360&lt;&gt;"",VLOOKUP(P360,Expectations!$A$2:$B$25,2,TRUE),"")</f>
        <v>#DIV/0!</v>
      </c>
      <c r="R360" s="37" t="e">
        <f>IF(P360&lt;&gt;"",VLOOKUP(P360,Expectations!$A$2:$C$25,3,TRUE),"")</f>
        <v>#DIV/0!</v>
      </c>
      <c r="S360" s="17" t="str">
        <f>IF(H360&gt;0,VLOOKUP(H360,Reading!$A$3:$B$61,2,FALSE),"")</f>
        <v/>
      </c>
      <c r="T360" s="38" t="str">
        <f>IF(J360&gt;0,VLOOKUP(J360,'TA scores'!$A$2:$B$16,2,FALSE),"")</f>
        <v/>
      </c>
      <c r="U360" s="16" t="str">
        <f>IF(I360&gt;0,VLOOKUP(I360,Maths!$A$3:$B$121,2,FALSE),"")</f>
        <v/>
      </c>
      <c r="V360" s="16" t="str">
        <f>IF(K360&gt;0,VLOOKUP(K360,GPS!$A$3:$B$121,2,FALSE),"")</f>
        <v/>
      </c>
      <c r="W360" s="39" t="e">
        <f>IF(R360&lt;&gt;"",VLOOKUP(R360,Expectations!$C$2:$F$25,2,FALSE),"")</f>
        <v>#DIV/0!</v>
      </c>
      <c r="X360" s="39" t="e">
        <f>IF(R360&lt;&gt;"",VLOOKUP(R360,Expectations!$C$2:$F$25,3,FALSE),"")</f>
        <v>#DIV/0!</v>
      </c>
      <c r="Y360" s="39" t="e">
        <f>IF(R360&lt;&gt;"",VLOOKUP(R360,Expectations!$C$2:$F$25,4,FALSE),"")</f>
        <v>#DIV/0!</v>
      </c>
      <c r="Z360" s="5" t="str">
        <f t="shared" si="31"/>
        <v/>
      </c>
      <c r="AA360" s="5" t="str">
        <f t="shared" si="32"/>
        <v/>
      </c>
      <c r="AB360" s="5" t="str">
        <f t="shared" si="33"/>
        <v/>
      </c>
    </row>
    <row r="361" spans="1:28" x14ac:dyDescent="0.35">
      <c r="A361" s="20"/>
      <c r="B361" s="19"/>
      <c r="C361" s="19"/>
      <c r="D361" s="19"/>
      <c r="E361" s="18"/>
      <c r="F361" s="19"/>
      <c r="G361" s="19"/>
      <c r="H361" s="18"/>
      <c r="I361" s="19"/>
      <c r="J361" s="19"/>
      <c r="K361" s="19"/>
      <c r="L361" s="34" t="str">
        <f>IF(E361&lt;&gt;0,VLOOKUP(E361,'Prior Attainment'!$A$3:$B$23,2,FALSE),"")</f>
        <v/>
      </c>
      <c r="M361" s="34" t="str">
        <f>IF(F361&lt;&gt;0,VLOOKUP(F361,'Prior Attainment'!$A$3:$B$23,2,FALSE),"")</f>
        <v/>
      </c>
      <c r="N361" s="34" t="str">
        <f>IF(G361&lt;&gt;0,VLOOKUP(G361,'Prior Attainment'!$A$3:$B$23,2,FALSE),"")</f>
        <v/>
      </c>
      <c r="O361" s="35" t="e">
        <f t="shared" si="29"/>
        <v>#DIV/0!</v>
      </c>
      <c r="P361" s="35" t="e">
        <f t="shared" si="30"/>
        <v>#DIV/0!</v>
      </c>
      <c r="Q361" s="36" t="e">
        <f>IF(P361&lt;&gt;"",VLOOKUP(P361,Expectations!$A$2:$B$25,2,TRUE),"")</f>
        <v>#DIV/0!</v>
      </c>
      <c r="R361" s="37" t="e">
        <f>IF(P361&lt;&gt;"",VLOOKUP(P361,Expectations!$A$2:$C$25,3,TRUE),"")</f>
        <v>#DIV/0!</v>
      </c>
      <c r="S361" s="17" t="str">
        <f>IF(H361&gt;0,VLOOKUP(H361,Reading!$A$3:$B$61,2,FALSE),"")</f>
        <v/>
      </c>
      <c r="T361" s="38" t="str">
        <f>IF(J361&gt;0,VLOOKUP(J361,'TA scores'!$A$2:$B$16,2,FALSE),"")</f>
        <v/>
      </c>
      <c r="U361" s="16" t="str">
        <f>IF(I361&gt;0,VLOOKUP(I361,Maths!$A$3:$B$121,2,FALSE),"")</f>
        <v/>
      </c>
      <c r="V361" s="16" t="str">
        <f>IF(K361&gt;0,VLOOKUP(K361,GPS!$A$3:$B$121,2,FALSE),"")</f>
        <v/>
      </c>
      <c r="W361" s="39" t="e">
        <f>IF(R361&lt;&gt;"",VLOOKUP(R361,Expectations!$C$2:$F$25,2,FALSE),"")</f>
        <v>#DIV/0!</v>
      </c>
      <c r="X361" s="39" t="e">
        <f>IF(R361&lt;&gt;"",VLOOKUP(R361,Expectations!$C$2:$F$25,3,FALSE),"")</f>
        <v>#DIV/0!</v>
      </c>
      <c r="Y361" s="39" t="e">
        <f>IF(R361&lt;&gt;"",VLOOKUP(R361,Expectations!$C$2:$F$25,4,FALSE),"")</f>
        <v>#DIV/0!</v>
      </c>
      <c r="Z361" s="5" t="str">
        <f t="shared" si="31"/>
        <v/>
      </c>
      <c r="AA361" s="5" t="str">
        <f t="shared" si="32"/>
        <v/>
      </c>
      <c r="AB361" s="5" t="str">
        <f t="shared" si="33"/>
        <v/>
      </c>
    </row>
    <row r="362" spans="1:28" x14ac:dyDescent="0.35">
      <c r="A362" s="20"/>
      <c r="B362" s="19"/>
      <c r="C362" s="19"/>
      <c r="D362" s="19"/>
      <c r="E362" s="18"/>
      <c r="F362" s="19"/>
      <c r="G362" s="19"/>
      <c r="H362" s="18"/>
      <c r="I362" s="19"/>
      <c r="J362" s="19"/>
      <c r="K362" s="19"/>
      <c r="L362" s="34" t="str">
        <f>IF(E362&lt;&gt;0,VLOOKUP(E362,'Prior Attainment'!$A$3:$B$23,2,FALSE),"")</f>
        <v/>
      </c>
      <c r="M362" s="34" t="str">
        <f>IF(F362&lt;&gt;0,VLOOKUP(F362,'Prior Attainment'!$A$3:$B$23,2,FALSE),"")</f>
        <v/>
      </c>
      <c r="N362" s="34" t="str">
        <f>IF(G362&lt;&gt;0,VLOOKUP(G362,'Prior Attainment'!$A$3:$B$23,2,FALSE),"")</f>
        <v/>
      </c>
      <c r="O362" s="35" t="e">
        <f t="shared" si="29"/>
        <v>#DIV/0!</v>
      </c>
      <c r="P362" s="35" t="e">
        <f t="shared" si="30"/>
        <v>#DIV/0!</v>
      </c>
      <c r="Q362" s="36" t="e">
        <f>IF(P362&lt;&gt;"",VLOOKUP(P362,Expectations!$A$2:$B$25,2,TRUE),"")</f>
        <v>#DIV/0!</v>
      </c>
      <c r="R362" s="37" t="e">
        <f>IF(P362&lt;&gt;"",VLOOKUP(P362,Expectations!$A$2:$C$25,3,TRUE),"")</f>
        <v>#DIV/0!</v>
      </c>
      <c r="S362" s="17" t="str">
        <f>IF(H362&gt;0,VLOOKUP(H362,Reading!$A$3:$B$61,2,FALSE),"")</f>
        <v/>
      </c>
      <c r="T362" s="38" t="str">
        <f>IF(J362&gt;0,VLOOKUP(J362,'TA scores'!$A$2:$B$16,2,FALSE),"")</f>
        <v/>
      </c>
      <c r="U362" s="16" t="str">
        <f>IF(I362&gt;0,VLOOKUP(I362,Maths!$A$3:$B$121,2,FALSE),"")</f>
        <v/>
      </c>
      <c r="V362" s="16" t="str">
        <f>IF(K362&gt;0,VLOOKUP(K362,GPS!$A$3:$B$121,2,FALSE),"")</f>
        <v/>
      </c>
      <c r="W362" s="39" t="e">
        <f>IF(R362&lt;&gt;"",VLOOKUP(R362,Expectations!$C$2:$F$25,2,FALSE),"")</f>
        <v>#DIV/0!</v>
      </c>
      <c r="X362" s="39" t="e">
        <f>IF(R362&lt;&gt;"",VLOOKUP(R362,Expectations!$C$2:$F$25,3,FALSE),"")</f>
        <v>#DIV/0!</v>
      </c>
      <c r="Y362" s="39" t="e">
        <f>IF(R362&lt;&gt;"",VLOOKUP(R362,Expectations!$C$2:$F$25,4,FALSE),"")</f>
        <v>#DIV/0!</v>
      </c>
      <c r="Z362" s="5" t="str">
        <f t="shared" si="31"/>
        <v/>
      </c>
      <c r="AA362" s="5" t="str">
        <f t="shared" si="32"/>
        <v/>
      </c>
      <c r="AB362" s="5" t="str">
        <f t="shared" si="33"/>
        <v/>
      </c>
    </row>
    <row r="363" spans="1:28" x14ac:dyDescent="0.35">
      <c r="A363" s="20"/>
      <c r="B363" s="19"/>
      <c r="C363" s="19"/>
      <c r="D363" s="19"/>
      <c r="E363" s="18"/>
      <c r="F363" s="19"/>
      <c r="G363" s="19"/>
      <c r="H363" s="18"/>
      <c r="I363" s="19"/>
      <c r="J363" s="19"/>
      <c r="K363" s="19"/>
      <c r="L363" s="34" t="str">
        <f>IF(E363&lt;&gt;0,VLOOKUP(E363,'Prior Attainment'!$A$3:$B$23,2,FALSE),"")</f>
        <v/>
      </c>
      <c r="M363" s="34" t="str">
        <f>IF(F363&lt;&gt;0,VLOOKUP(F363,'Prior Attainment'!$A$3:$B$23,2,FALSE),"")</f>
        <v/>
      </c>
      <c r="N363" s="34" t="str">
        <f>IF(G363&lt;&gt;0,VLOOKUP(G363,'Prior Attainment'!$A$3:$B$23,2,FALSE),"")</f>
        <v/>
      </c>
      <c r="O363" s="35" t="e">
        <f t="shared" si="29"/>
        <v>#DIV/0!</v>
      </c>
      <c r="P363" s="35" t="e">
        <f t="shared" si="30"/>
        <v>#DIV/0!</v>
      </c>
      <c r="Q363" s="36" t="e">
        <f>IF(P363&lt;&gt;"",VLOOKUP(P363,Expectations!$A$2:$B$25,2,TRUE),"")</f>
        <v>#DIV/0!</v>
      </c>
      <c r="R363" s="37" t="e">
        <f>IF(P363&lt;&gt;"",VLOOKUP(P363,Expectations!$A$2:$C$25,3,TRUE),"")</f>
        <v>#DIV/0!</v>
      </c>
      <c r="S363" s="17" t="str">
        <f>IF(H363&gt;0,VLOOKUP(H363,Reading!$A$3:$B$61,2,FALSE),"")</f>
        <v/>
      </c>
      <c r="T363" s="38" t="str">
        <f>IF(J363&gt;0,VLOOKUP(J363,'TA scores'!$A$2:$B$16,2,FALSE),"")</f>
        <v/>
      </c>
      <c r="U363" s="16" t="str">
        <f>IF(I363&gt;0,VLOOKUP(I363,Maths!$A$3:$B$121,2,FALSE),"")</f>
        <v/>
      </c>
      <c r="V363" s="16" t="str">
        <f>IF(K363&gt;0,VLOOKUP(K363,GPS!$A$3:$B$121,2,FALSE),"")</f>
        <v/>
      </c>
      <c r="W363" s="39" t="e">
        <f>IF(R363&lt;&gt;"",VLOOKUP(R363,Expectations!$C$2:$F$25,2,FALSE),"")</f>
        <v>#DIV/0!</v>
      </c>
      <c r="X363" s="39" t="e">
        <f>IF(R363&lt;&gt;"",VLOOKUP(R363,Expectations!$C$2:$F$25,3,FALSE),"")</f>
        <v>#DIV/0!</v>
      </c>
      <c r="Y363" s="39" t="e">
        <f>IF(R363&lt;&gt;"",VLOOKUP(R363,Expectations!$C$2:$F$25,4,FALSE),"")</f>
        <v>#DIV/0!</v>
      </c>
      <c r="Z363" s="5" t="str">
        <f t="shared" si="31"/>
        <v/>
      </c>
      <c r="AA363" s="5" t="str">
        <f t="shared" si="32"/>
        <v/>
      </c>
      <c r="AB363" s="5" t="str">
        <f t="shared" si="33"/>
        <v/>
      </c>
    </row>
    <row r="364" spans="1:28" x14ac:dyDescent="0.35">
      <c r="A364" s="20"/>
      <c r="B364" s="19"/>
      <c r="C364" s="19"/>
      <c r="D364" s="19"/>
      <c r="E364" s="18"/>
      <c r="F364" s="19"/>
      <c r="G364" s="19"/>
      <c r="H364" s="18"/>
      <c r="I364" s="19"/>
      <c r="J364" s="19"/>
      <c r="K364" s="19"/>
      <c r="L364" s="34" t="str">
        <f>IF(E364&lt;&gt;0,VLOOKUP(E364,'Prior Attainment'!$A$3:$B$23,2,FALSE),"")</f>
        <v/>
      </c>
      <c r="M364" s="34" t="str">
        <f>IF(F364&lt;&gt;0,VLOOKUP(F364,'Prior Attainment'!$A$3:$B$23,2,FALSE),"")</f>
        <v/>
      </c>
      <c r="N364" s="34" t="str">
        <f>IF(G364&lt;&gt;0,VLOOKUP(G364,'Prior Attainment'!$A$3:$B$23,2,FALSE),"")</f>
        <v/>
      </c>
      <c r="O364" s="35" t="e">
        <f t="shared" si="29"/>
        <v>#DIV/0!</v>
      </c>
      <c r="P364" s="35" t="e">
        <f t="shared" si="30"/>
        <v>#DIV/0!</v>
      </c>
      <c r="Q364" s="36" t="e">
        <f>IF(P364&lt;&gt;"",VLOOKUP(P364,Expectations!$A$2:$B$25,2,TRUE),"")</f>
        <v>#DIV/0!</v>
      </c>
      <c r="R364" s="37" t="e">
        <f>IF(P364&lt;&gt;"",VLOOKUP(P364,Expectations!$A$2:$C$25,3,TRUE),"")</f>
        <v>#DIV/0!</v>
      </c>
      <c r="S364" s="17" t="str">
        <f>IF(H364&gt;0,VLOOKUP(H364,Reading!$A$3:$B$61,2,FALSE),"")</f>
        <v/>
      </c>
      <c r="T364" s="38" t="str">
        <f>IF(J364&gt;0,VLOOKUP(J364,'TA scores'!$A$2:$B$16,2,FALSE),"")</f>
        <v/>
      </c>
      <c r="U364" s="16" t="str">
        <f>IF(I364&gt;0,VLOOKUP(I364,Maths!$A$3:$B$121,2,FALSE),"")</f>
        <v/>
      </c>
      <c r="V364" s="16" t="str">
        <f>IF(K364&gt;0,VLOOKUP(K364,GPS!$A$3:$B$121,2,FALSE),"")</f>
        <v/>
      </c>
      <c r="W364" s="39" t="e">
        <f>IF(R364&lt;&gt;"",VLOOKUP(R364,Expectations!$C$2:$F$25,2,FALSE),"")</f>
        <v>#DIV/0!</v>
      </c>
      <c r="X364" s="39" t="e">
        <f>IF(R364&lt;&gt;"",VLOOKUP(R364,Expectations!$C$2:$F$25,3,FALSE),"")</f>
        <v>#DIV/0!</v>
      </c>
      <c r="Y364" s="39" t="e">
        <f>IF(R364&lt;&gt;"",VLOOKUP(R364,Expectations!$C$2:$F$25,4,FALSE),"")</f>
        <v>#DIV/0!</v>
      </c>
      <c r="Z364" s="5" t="str">
        <f t="shared" si="31"/>
        <v/>
      </c>
      <c r="AA364" s="5" t="str">
        <f t="shared" si="32"/>
        <v/>
      </c>
      <c r="AB364" s="5" t="str">
        <f t="shared" si="33"/>
        <v/>
      </c>
    </row>
    <row r="365" spans="1:28" x14ac:dyDescent="0.35">
      <c r="A365" s="20"/>
      <c r="B365" s="19"/>
      <c r="C365" s="19"/>
      <c r="D365" s="19"/>
      <c r="E365" s="18"/>
      <c r="F365" s="19"/>
      <c r="G365" s="19"/>
      <c r="H365" s="18"/>
      <c r="I365" s="19"/>
      <c r="J365" s="19"/>
      <c r="K365" s="19"/>
      <c r="L365" s="34" t="str">
        <f>IF(E365&lt;&gt;0,VLOOKUP(E365,'Prior Attainment'!$A$3:$B$23,2,FALSE),"")</f>
        <v/>
      </c>
      <c r="M365" s="34" t="str">
        <f>IF(F365&lt;&gt;0,VLOOKUP(F365,'Prior Attainment'!$A$3:$B$23,2,FALSE),"")</f>
        <v/>
      </c>
      <c r="N365" s="34" t="str">
        <f>IF(G365&lt;&gt;0,VLOOKUP(G365,'Prior Attainment'!$A$3:$B$23,2,FALSE),"")</f>
        <v/>
      </c>
      <c r="O365" s="35" t="e">
        <f t="shared" si="29"/>
        <v>#DIV/0!</v>
      </c>
      <c r="P365" s="35" t="e">
        <f t="shared" si="30"/>
        <v>#DIV/0!</v>
      </c>
      <c r="Q365" s="36" t="e">
        <f>IF(P365&lt;&gt;"",VLOOKUP(P365,Expectations!$A$2:$B$25,2,TRUE),"")</f>
        <v>#DIV/0!</v>
      </c>
      <c r="R365" s="37" t="e">
        <f>IF(P365&lt;&gt;"",VLOOKUP(P365,Expectations!$A$2:$C$25,3,TRUE),"")</f>
        <v>#DIV/0!</v>
      </c>
      <c r="S365" s="17" t="str">
        <f>IF(H365&gt;0,VLOOKUP(H365,Reading!$A$3:$B$61,2,FALSE),"")</f>
        <v/>
      </c>
      <c r="T365" s="38" t="str">
        <f>IF(J365&gt;0,VLOOKUP(J365,'TA scores'!$A$2:$B$16,2,FALSE),"")</f>
        <v/>
      </c>
      <c r="U365" s="16" t="str">
        <f>IF(I365&gt;0,VLOOKUP(I365,Maths!$A$3:$B$121,2,FALSE),"")</f>
        <v/>
      </c>
      <c r="V365" s="16" t="str">
        <f>IF(K365&gt;0,VLOOKUP(K365,GPS!$A$3:$B$121,2,FALSE),"")</f>
        <v/>
      </c>
      <c r="W365" s="39" t="e">
        <f>IF(R365&lt;&gt;"",VLOOKUP(R365,Expectations!$C$2:$F$25,2,FALSE),"")</f>
        <v>#DIV/0!</v>
      </c>
      <c r="X365" s="39" t="e">
        <f>IF(R365&lt;&gt;"",VLOOKUP(R365,Expectations!$C$2:$F$25,3,FALSE),"")</f>
        <v>#DIV/0!</v>
      </c>
      <c r="Y365" s="39" t="e">
        <f>IF(R365&lt;&gt;"",VLOOKUP(R365,Expectations!$C$2:$F$25,4,FALSE),"")</f>
        <v>#DIV/0!</v>
      </c>
      <c r="Z365" s="5" t="str">
        <f t="shared" si="31"/>
        <v/>
      </c>
      <c r="AA365" s="5" t="str">
        <f t="shared" si="32"/>
        <v/>
      </c>
      <c r="AB365" s="5" t="str">
        <f t="shared" si="33"/>
        <v/>
      </c>
    </row>
    <row r="366" spans="1:28" x14ac:dyDescent="0.35">
      <c r="A366" s="20"/>
      <c r="B366" s="19"/>
      <c r="C366" s="19"/>
      <c r="D366" s="19"/>
      <c r="E366" s="18"/>
      <c r="F366" s="19"/>
      <c r="G366" s="19"/>
      <c r="H366" s="18"/>
      <c r="I366" s="19"/>
      <c r="J366" s="19"/>
      <c r="K366" s="19"/>
      <c r="L366" s="34" t="str">
        <f>IF(E366&lt;&gt;0,VLOOKUP(E366,'Prior Attainment'!$A$3:$B$23,2,FALSE),"")</f>
        <v/>
      </c>
      <c r="M366" s="34" t="str">
        <f>IF(F366&lt;&gt;0,VLOOKUP(F366,'Prior Attainment'!$A$3:$B$23,2,FALSE),"")</f>
        <v/>
      </c>
      <c r="N366" s="34" t="str">
        <f>IF(G366&lt;&gt;0,VLOOKUP(G366,'Prior Attainment'!$A$3:$B$23,2,FALSE),"")</f>
        <v/>
      </c>
      <c r="O366" s="35" t="e">
        <f t="shared" si="29"/>
        <v>#DIV/0!</v>
      </c>
      <c r="P366" s="35" t="e">
        <f t="shared" si="30"/>
        <v>#DIV/0!</v>
      </c>
      <c r="Q366" s="36" t="e">
        <f>IF(P366&lt;&gt;"",VLOOKUP(P366,Expectations!$A$2:$B$25,2,TRUE),"")</f>
        <v>#DIV/0!</v>
      </c>
      <c r="R366" s="37" t="e">
        <f>IF(P366&lt;&gt;"",VLOOKUP(P366,Expectations!$A$2:$C$25,3,TRUE),"")</f>
        <v>#DIV/0!</v>
      </c>
      <c r="S366" s="17" t="str">
        <f>IF(H366&gt;0,VLOOKUP(H366,Reading!$A$3:$B$61,2,FALSE),"")</f>
        <v/>
      </c>
      <c r="T366" s="38" t="str">
        <f>IF(J366&gt;0,VLOOKUP(J366,'TA scores'!$A$2:$B$16,2,FALSE),"")</f>
        <v/>
      </c>
      <c r="U366" s="16" t="str">
        <f>IF(I366&gt;0,VLOOKUP(I366,Maths!$A$3:$B$121,2,FALSE),"")</f>
        <v/>
      </c>
      <c r="V366" s="16" t="str">
        <f>IF(K366&gt;0,VLOOKUP(K366,GPS!$A$3:$B$121,2,FALSE),"")</f>
        <v/>
      </c>
      <c r="W366" s="39" t="e">
        <f>IF(R366&lt;&gt;"",VLOOKUP(R366,Expectations!$C$2:$F$25,2,FALSE),"")</f>
        <v>#DIV/0!</v>
      </c>
      <c r="X366" s="39" t="e">
        <f>IF(R366&lt;&gt;"",VLOOKUP(R366,Expectations!$C$2:$F$25,3,FALSE),"")</f>
        <v>#DIV/0!</v>
      </c>
      <c r="Y366" s="39" t="e">
        <f>IF(R366&lt;&gt;"",VLOOKUP(R366,Expectations!$C$2:$F$25,4,FALSE),"")</f>
        <v>#DIV/0!</v>
      </c>
      <c r="Z366" s="5" t="str">
        <f t="shared" si="31"/>
        <v/>
      </c>
      <c r="AA366" s="5" t="str">
        <f t="shared" si="32"/>
        <v/>
      </c>
      <c r="AB366" s="5" t="str">
        <f t="shared" si="33"/>
        <v/>
      </c>
    </row>
    <row r="367" spans="1:28" x14ac:dyDescent="0.35">
      <c r="A367" s="20"/>
      <c r="B367" s="19"/>
      <c r="C367" s="19"/>
      <c r="D367" s="19"/>
      <c r="E367" s="18"/>
      <c r="F367" s="19"/>
      <c r="G367" s="19"/>
      <c r="H367" s="18"/>
      <c r="I367" s="19"/>
      <c r="J367" s="19"/>
      <c r="K367" s="19"/>
      <c r="L367" s="34" t="str">
        <f>IF(E367&lt;&gt;0,VLOOKUP(E367,'Prior Attainment'!$A$3:$B$23,2,FALSE),"")</f>
        <v/>
      </c>
      <c r="M367" s="34" t="str">
        <f>IF(F367&lt;&gt;0,VLOOKUP(F367,'Prior Attainment'!$A$3:$B$23,2,FALSE),"")</f>
        <v/>
      </c>
      <c r="N367" s="34" t="str">
        <f>IF(G367&lt;&gt;0,VLOOKUP(G367,'Prior Attainment'!$A$3:$B$23,2,FALSE),"")</f>
        <v/>
      </c>
      <c r="O367" s="35" t="e">
        <f t="shared" si="29"/>
        <v>#DIV/0!</v>
      </c>
      <c r="P367" s="35" t="e">
        <f t="shared" si="30"/>
        <v>#DIV/0!</v>
      </c>
      <c r="Q367" s="36" t="e">
        <f>IF(P367&lt;&gt;"",VLOOKUP(P367,Expectations!$A$2:$B$25,2,TRUE),"")</f>
        <v>#DIV/0!</v>
      </c>
      <c r="R367" s="37" t="e">
        <f>IF(P367&lt;&gt;"",VLOOKUP(P367,Expectations!$A$2:$C$25,3,TRUE),"")</f>
        <v>#DIV/0!</v>
      </c>
      <c r="S367" s="17" t="str">
        <f>IF(H367&gt;0,VLOOKUP(H367,Reading!$A$3:$B$61,2,FALSE),"")</f>
        <v/>
      </c>
      <c r="T367" s="38" t="str">
        <f>IF(J367&gt;0,VLOOKUP(J367,'TA scores'!$A$2:$B$16,2,FALSE),"")</f>
        <v/>
      </c>
      <c r="U367" s="16" t="str">
        <f>IF(I367&gt;0,VLOOKUP(I367,Maths!$A$3:$B$121,2,FALSE),"")</f>
        <v/>
      </c>
      <c r="V367" s="16" t="str">
        <f>IF(K367&gt;0,VLOOKUP(K367,GPS!$A$3:$B$121,2,FALSE),"")</f>
        <v/>
      </c>
      <c r="W367" s="39" t="e">
        <f>IF(R367&lt;&gt;"",VLOOKUP(R367,Expectations!$C$2:$F$25,2,FALSE),"")</f>
        <v>#DIV/0!</v>
      </c>
      <c r="X367" s="39" t="e">
        <f>IF(R367&lt;&gt;"",VLOOKUP(R367,Expectations!$C$2:$F$25,3,FALSE),"")</f>
        <v>#DIV/0!</v>
      </c>
      <c r="Y367" s="39" t="e">
        <f>IF(R367&lt;&gt;"",VLOOKUP(R367,Expectations!$C$2:$F$25,4,FALSE),"")</f>
        <v>#DIV/0!</v>
      </c>
      <c r="Z367" s="5" t="str">
        <f t="shared" si="31"/>
        <v/>
      </c>
      <c r="AA367" s="5" t="str">
        <f t="shared" si="32"/>
        <v/>
      </c>
      <c r="AB367" s="5" t="str">
        <f t="shared" si="33"/>
        <v/>
      </c>
    </row>
    <row r="368" spans="1:28" x14ac:dyDescent="0.35">
      <c r="A368" s="20"/>
      <c r="B368" s="19"/>
      <c r="C368" s="19"/>
      <c r="D368" s="19"/>
      <c r="E368" s="18"/>
      <c r="F368" s="19"/>
      <c r="G368" s="19"/>
      <c r="H368" s="18"/>
      <c r="I368" s="19"/>
      <c r="J368" s="19"/>
      <c r="K368" s="19"/>
      <c r="L368" s="34" t="str">
        <f>IF(E368&lt;&gt;0,VLOOKUP(E368,'Prior Attainment'!$A$3:$B$23,2,FALSE),"")</f>
        <v/>
      </c>
      <c r="M368" s="34" t="str">
        <f>IF(F368&lt;&gt;0,VLOOKUP(F368,'Prior Attainment'!$A$3:$B$23,2,FALSE),"")</f>
        <v/>
      </c>
      <c r="N368" s="34" t="str">
        <f>IF(G368&lt;&gt;0,VLOOKUP(G368,'Prior Attainment'!$A$3:$B$23,2,FALSE),"")</f>
        <v/>
      </c>
      <c r="O368" s="35" t="e">
        <f t="shared" si="29"/>
        <v>#DIV/0!</v>
      </c>
      <c r="P368" s="35" t="e">
        <f t="shared" si="30"/>
        <v>#DIV/0!</v>
      </c>
      <c r="Q368" s="36" t="e">
        <f>IF(P368&lt;&gt;"",VLOOKUP(P368,Expectations!$A$2:$B$25,2,TRUE),"")</f>
        <v>#DIV/0!</v>
      </c>
      <c r="R368" s="37" t="e">
        <f>IF(P368&lt;&gt;"",VLOOKUP(P368,Expectations!$A$2:$C$25,3,TRUE),"")</f>
        <v>#DIV/0!</v>
      </c>
      <c r="S368" s="17" t="str">
        <f>IF(H368&gt;0,VLOOKUP(H368,Reading!$A$3:$B$61,2,FALSE),"")</f>
        <v/>
      </c>
      <c r="T368" s="38" t="str">
        <f>IF(J368&gt;0,VLOOKUP(J368,'TA scores'!$A$2:$B$16,2,FALSE),"")</f>
        <v/>
      </c>
      <c r="U368" s="16" t="str">
        <f>IF(I368&gt;0,VLOOKUP(I368,Maths!$A$3:$B$121,2,FALSE),"")</f>
        <v/>
      </c>
      <c r="V368" s="16" t="str">
        <f>IF(K368&gt;0,VLOOKUP(K368,GPS!$A$3:$B$121,2,FALSE),"")</f>
        <v/>
      </c>
      <c r="W368" s="39" t="e">
        <f>IF(R368&lt;&gt;"",VLOOKUP(R368,Expectations!$C$2:$F$25,2,FALSE),"")</f>
        <v>#DIV/0!</v>
      </c>
      <c r="X368" s="39" t="e">
        <f>IF(R368&lt;&gt;"",VLOOKUP(R368,Expectations!$C$2:$F$25,3,FALSE),"")</f>
        <v>#DIV/0!</v>
      </c>
      <c r="Y368" s="39" t="e">
        <f>IF(R368&lt;&gt;"",VLOOKUP(R368,Expectations!$C$2:$F$25,4,FALSE),"")</f>
        <v>#DIV/0!</v>
      </c>
      <c r="Z368" s="5" t="str">
        <f t="shared" si="31"/>
        <v/>
      </c>
      <c r="AA368" s="5" t="str">
        <f t="shared" si="32"/>
        <v/>
      </c>
      <c r="AB368" s="5" t="str">
        <f t="shared" si="33"/>
        <v/>
      </c>
    </row>
    <row r="369" spans="1:28" x14ac:dyDescent="0.35">
      <c r="A369" s="20"/>
      <c r="B369" s="19"/>
      <c r="C369" s="19"/>
      <c r="D369" s="19"/>
      <c r="E369" s="18"/>
      <c r="F369" s="19"/>
      <c r="G369" s="19"/>
      <c r="H369" s="18"/>
      <c r="I369" s="19"/>
      <c r="J369" s="19"/>
      <c r="K369" s="19"/>
      <c r="L369" s="34" t="str">
        <f>IF(E369&lt;&gt;0,VLOOKUP(E369,'Prior Attainment'!$A$3:$B$23,2,FALSE),"")</f>
        <v/>
      </c>
      <c r="M369" s="34" t="str">
        <f>IF(F369&lt;&gt;0,VLOOKUP(F369,'Prior Attainment'!$A$3:$B$23,2,FALSE),"")</f>
        <v/>
      </c>
      <c r="N369" s="34" t="str">
        <f>IF(G369&lt;&gt;0,VLOOKUP(G369,'Prior Attainment'!$A$3:$B$23,2,FALSE),"")</f>
        <v/>
      </c>
      <c r="O369" s="35" t="e">
        <f t="shared" si="29"/>
        <v>#DIV/0!</v>
      </c>
      <c r="P369" s="35" t="e">
        <f t="shared" si="30"/>
        <v>#DIV/0!</v>
      </c>
      <c r="Q369" s="36" t="e">
        <f>IF(P369&lt;&gt;"",VLOOKUP(P369,Expectations!$A$2:$B$25,2,TRUE),"")</f>
        <v>#DIV/0!</v>
      </c>
      <c r="R369" s="37" t="e">
        <f>IF(P369&lt;&gt;"",VLOOKUP(P369,Expectations!$A$2:$C$25,3,TRUE),"")</f>
        <v>#DIV/0!</v>
      </c>
      <c r="S369" s="17" t="str">
        <f>IF(H369&gt;0,VLOOKUP(H369,Reading!$A$3:$B$61,2,FALSE),"")</f>
        <v/>
      </c>
      <c r="T369" s="38" t="str">
        <f>IF(J369&gt;0,VLOOKUP(J369,'TA scores'!$A$2:$B$16,2,FALSE),"")</f>
        <v/>
      </c>
      <c r="U369" s="16" t="str">
        <f>IF(I369&gt;0,VLOOKUP(I369,Maths!$A$3:$B$121,2,FALSE),"")</f>
        <v/>
      </c>
      <c r="V369" s="16" t="str">
        <f>IF(K369&gt;0,VLOOKUP(K369,GPS!$A$3:$B$121,2,FALSE),"")</f>
        <v/>
      </c>
      <c r="W369" s="39" t="e">
        <f>IF(R369&lt;&gt;"",VLOOKUP(R369,Expectations!$C$2:$F$25,2,FALSE),"")</f>
        <v>#DIV/0!</v>
      </c>
      <c r="X369" s="39" t="e">
        <f>IF(R369&lt;&gt;"",VLOOKUP(R369,Expectations!$C$2:$F$25,3,FALSE),"")</f>
        <v>#DIV/0!</v>
      </c>
      <c r="Y369" s="39" t="e">
        <f>IF(R369&lt;&gt;"",VLOOKUP(R369,Expectations!$C$2:$F$25,4,FALSE),"")</f>
        <v>#DIV/0!</v>
      </c>
      <c r="Z369" s="5" t="str">
        <f t="shared" si="31"/>
        <v/>
      </c>
      <c r="AA369" s="5" t="str">
        <f t="shared" si="32"/>
        <v/>
      </c>
      <c r="AB369" s="5" t="str">
        <f t="shared" si="33"/>
        <v/>
      </c>
    </row>
    <row r="370" spans="1:28" x14ac:dyDescent="0.35">
      <c r="A370" s="20"/>
      <c r="B370" s="19"/>
      <c r="C370" s="19"/>
      <c r="D370" s="19"/>
      <c r="E370" s="18"/>
      <c r="F370" s="19"/>
      <c r="G370" s="19"/>
      <c r="H370" s="18"/>
      <c r="I370" s="19"/>
      <c r="J370" s="19"/>
      <c r="K370" s="19"/>
      <c r="L370" s="34" t="str">
        <f>IF(E370&lt;&gt;0,VLOOKUP(E370,'Prior Attainment'!$A$3:$B$23,2,FALSE),"")</f>
        <v/>
      </c>
      <c r="M370" s="34" t="str">
        <f>IF(F370&lt;&gt;0,VLOOKUP(F370,'Prior Attainment'!$A$3:$B$23,2,FALSE),"")</f>
        <v/>
      </c>
      <c r="N370" s="34" t="str">
        <f>IF(G370&lt;&gt;0,VLOOKUP(G370,'Prior Attainment'!$A$3:$B$23,2,FALSE),"")</f>
        <v/>
      </c>
      <c r="O370" s="35" t="e">
        <f t="shared" si="29"/>
        <v>#DIV/0!</v>
      </c>
      <c r="P370" s="35" t="e">
        <f t="shared" si="30"/>
        <v>#DIV/0!</v>
      </c>
      <c r="Q370" s="36" t="e">
        <f>IF(P370&lt;&gt;"",VLOOKUP(P370,Expectations!$A$2:$B$25,2,TRUE),"")</f>
        <v>#DIV/0!</v>
      </c>
      <c r="R370" s="37" t="e">
        <f>IF(P370&lt;&gt;"",VLOOKUP(P370,Expectations!$A$2:$C$25,3,TRUE),"")</f>
        <v>#DIV/0!</v>
      </c>
      <c r="S370" s="17" t="str">
        <f>IF(H370&gt;0,VLOOKUP(H370,Reading!$A$3:$B$61,2,FALSE),"")</f>
        <v/>
      </c>
      <c r="T370" s="38" t="str">
        <f>IF(J370&gt;0,VLOOKUP(J370,'TA scores'!$A$2:$B$16,2,FALSE),"")</f>
        <v/>
      </c>
      <c r="U370" s="16" t="str">
        <f>IF(I370&gt;0,VLOOKUP(I370,Maths!$A$3:$B$121,2,FALSE),"")</f>
        <v/>
      </c>
      <c r="V370" s="16" t="str">
        <f>IF(K370&gt;0,VLOOKUP(K370,GPS!$A$3:$B$121,2,FALSE),"")</f>
        <v/>
      </c>
      <c r="W370" s="39" t="e">
        <f>IF(R370&lt;&gt;"",VLOOKUP(R370,Expectations!$C$2:$F$25,2,FALSE),"")</f>
        <v>#DIV/0!</v>
      </c>
      <c r="X370" s="39" t="e">
        <f>IF(R370&lt;&gt;"",VLOOKUP(R370,Expectations!$C$2:$F$25,3,FALSE),"")</f>
        <v>#DIV/0!</v>
      </c>
      <c r="Y370" s="39" t="e">
        <f>IF(R370&lt;&gt;"",VLOOKUP(R370,Expectations!$C$2:$F$25,4,FALSE),"")</f>
        <v>#DIV/0!</v>
      </c>
      <c r="Z370" s="5" t="str">
        <f t="shared" si="31"/>
        <v/>
      </c>
      <c r="AA370" s="5" t="str">
        <f t="shared" si="32"/>
        <v/>
      </c>
      <c r="AB370" s="5" t="str">
        <f t="shared" si="33"/>
        <v/>
      </c>
    </row>
    <row r="371" spans="1:28" x14ac:dyDescent="0.35">
      <c r="A371" s="20"/>
      <c r="B371" s="19"/>
      <c r="C371" s="19"/>
      <c r="D371" s="19"/>
      <c r="E371" s="18"/>
      <c r="F371" s="19"/>
      <c r="G371" s="19"/>
      <c r="H371" s="18"/>
      <c r="I371" s="19"/>
      <c r="J371" s="19"/>
      <c r="K371" s="19"/>
      <c r="L371" s="34" t="str">
        <f>IF(E371&lt;&gt;0,VLOOKUP(E371,'Prior Attainment'!$A$3:$B$23,2,FALSE),"")</f>
        <v/>
      </c>
      <c r="M371" s="34" t="str">
        <f>IF(F371&lt;&gt;0,VLOOKUP(F371,'Prior Attainment'!$A$3:$B$23,2,FALSE),"")</f>
        <v/>
      </c>
      <c r="N371" s="34" t="str">
        <f>IF(G371&lt;&gt;0,VLOOKUP(G371,'Prior Attainment'!$A$3:$B$23,2,FALSE),"")</f>
        <v/>
      </c>
      <c r="O371" s="35" t="e">
        <f t="shared" si="29"/>
        <v>#DIV/0!</v>
      </c>
      <c r="P371" s="35" t="e">
        <f t="shared" si="30"/>
        <v>#DIV/0!</v>
      </c>
      <c r="Q371" s="36" t="e">
        <f>IF(P371&lt;&gt;"",VLOOKUP(P371,Expectations!$A$2:$B$25,2,TRUE),"")</f>
        <v>#DIV/0!</v>
      </c>
      <c r="R371" s="37" t="e">
        <f>IF(P371&lt;&gt;"",VLOOKUP(P371,Expectations!$A$2:$C$25,3,TRUE),"")</f>
        <v>#DIV/0!</v>
      </c>
      <c r="S371" s="17" t="str">
        <f>IF(H371&gt;0,VLOOKUP(H371,Reading!$A$3:$B$61,2,FALSE),"")</f>
        <v/>
      </c>
      <c r="T371" s="38" t="str">
        <f>IF(J371&gt;0,VLOOKUP(J371,'TA scores'!$A$2:$B$16,2,FALSE),"")</f>
        <v/>
      </c>
      <c r="U371" s="16" t="str">
        <f>IF(I371&gt;0,VLOOKUP(I371,Maths!$A$3:$B$121,2,FALSE),"")</f>
        <v/>
      </c>
      <c r="V371" s="16" t="str">
        <f>IF(K371&gt;0,VLOOKUP(K371,GPS!$A$3:$B$121,2,FALSE),"")</f>
        <v/>
      </c>
      <c r="W371" s="39" t="e">
        <f>IF(R371&lt;&gt;"",VLOOKUP(R371,Expectations!$C$2:$F$25,2,FALSE),"")</f>
        <v>#DIV/0!</v>
      </c>
      <c r="X371" s="39" t="e">
        <f>IF(R371&lt;&gt;"",VLOOKUP(R371,Expectations!$C$2:$F$25,3,FALSE),"")</f>
        <v>#DIV/0!</v>
      </c>
      <c r="Y371" s="39" t="e">
        <f>IF(R371&lt;&gt;"",VLOOKUP(R371,Expectations!$C$2:$F$25,4,FALSE),"")</f>
        <v>#DIV/0!</v>
      </c>
      <c r="Z371" s="5" t="str">
        <f t="shared" si="31"/>
        <v/>
      </c>
      <c r="AA371" s="5" t="str">
        <f t="shared" si="32"/>
        <v/>
      </c>
      <c r="AB371" s="5" t="str">
        <f t="shared" si="33"/>
        <v/>
      </c>
    </row>
    <row r="372" spans="1:28" x14ac:dyDescent="0.35">
      <c r="A372" s="20"/>
      <c r="B372" s="19"/>
      <c r="C372" s="19"/>
      <c r="D372" s="19"/>
      <c r="E372" s="18"/>
      <c r="F372" s="19"/>
      <c r="G372" s="19"/>
      <c r="H372" s="18"/>
      <c r="I372" s="19"/>
      <c r="J372" s="19"/>
      <c r="K372" s="19"/>
      <c r="L372" s="34" t="str">
        <f>IF(E372&lt;&gt;0,VLOOKUP(E372,'Prior Attainment'!$A$3:$B$23,2,FALSE),"")</f>
        <v/>
      </c>
      <c r="M372" s="34" t="str">
        <f>IF(F372&lt;&gt;0,VLOOKUP(F372,'Prior Attainment'!$A$3:$B$23,2,FALSE),"")</f>
        <v/>
      </c>
      <c r="N372" s="34" t="str">
        <f>IF(G372&lt;&gt;0,VLOOKUP(G372,'Prior Attainment'!$A$3:$B$23,2,FALSE),"")</f>
        <v/>
      </c>
      <c r="O372" s="35" t="e">
        <f t="shared" si="29"/>
        <v>#DIV/0!</v>
      </c>
      <c r="P372" s="35" t="e">
        <f t="shared" si="30"/>
        <v>#DIV/0!</v>
      </c>
      <c r="Q372" s="36" t="e">
        <f>IF(P372&lt;&gt;"",VLOOKUP(P372,Expectations!$A$2:$B$25,2,TRUE),"")</f>
        <v>#DIV/0!</v>
      </c>
      <c r="R372" s="37" t="e">
        <f>IF(P372&lt;&gt;"",VLOOKUP(P372,Expectations!$A$2:$C$25,3,TRUE),"")</f>
        <v>#DIV/0!</v>
      </c>
      <c r="S372" s="17" t="str">
        <f>IF(H372&gt;0,VLOOKUP(H372,Reading!$A$3:$B$61,2,FALSE),"")</f>
        <v/>
      </c>
      <c r="T372" s="38" t="str">
        <f>IF(J372&gt;0,VLOOKUP(J372,'TA scores'!$A$2:$B$16,2,FALSE),"")</f>
        <v/>
      </c>
      <c r="U372" s="16" t="str">
        <f>IF(I372&gt;0,VLOOKUP(I372,Maths!$A$3:$B$121,2,FALSE),"")</f>
        <v/>
      </c>
      <c r="V372" s="16" t="str">
        <f>IF(K372&gt;0,VLOOKUP(K372,GPS!$A$3:$B$121,2,FALSE),"")</f>
        <v/>
      </c>
      <c r="W372" s="39" t="e">
        <f>IF(R372&lt;&gt;"",VLOOKUP(R372,Expectations!$C$2:$F$25,2,FALSE),"")</f>
        <v>#DIV/0!</v>
      </c>
      <c r="X372" s="39" t="e">
        <f>IF(R372&lt;&gt;"",VLOOKUP(R372,Expectations!$C$2:$F$25,3,FALSE),"")</f>
        <v>#DIV/0!</v>
      </c>
      <c r="Y372" s="39" t="e">
        <f>IF(R372&lt;&gt;"",VLOOKUP(R372,Expectations!$C$2:$F$25,4,FALSE),"")</f>
        <v>#DIV/0!</v>
      </c>
      <c r="Z372" s="5" t="str">
        <f t="shared" si="31"/>
        <v/>
      </c>
      <c r="AA372" s="5" t="str">
        <f t="shared" si="32"/>
        <v/>
      </c>
      <c r="AB372" s="5" t="str">
        <f t="shared" si="33"/>
        <v/>
      </c>
    </row>
    <row r="373" spans="1:28" x14ac:dyDescent="0.35">
      <c r="A373" s="20"/>
      <c r="B373" s="19"/>
      <c r="C373" s="19"/>
      <c r="D373" s="19"/>
      <c r="E373" s="18"/>
      <c r="F373" s="19"/>
      <c r="G373" s="19"/>
      <c r="H373" s="18"/>
      <c r="I373" s="19"/>
      <c r="J373" s="19"/>
      <c r="K373" s="19"/>
      <c r="L373" s="34" t="str">
        <f>IF(E373&lt;&gt;0,VLOOKUP(E373,'Prior Attainment'!$A$3:$B$23,2,FALSE),"")</f>
        <v/>
      </c>
      <c r="M373" s="34" t="str">
        <f>IF(F373&lt;&gt;0,VLOOKUP(F373,'Prior Attainment'!$A$3:$B$23,2,FALSE),"")</f>
        <v/>
      </c>
      <c r="N373" s="34" t="str">
        <f>IF(G373&lt;&gt;0,VLOOKUP(G373,'Prior Attainment'!$A$3:$B$23,2,FALSE),"")</f>
        <v/>
      </c>
      <c r="O373" s="35" t="e">
        <f t="shared" si="29"/>
        <v>#DIV/0!</v>
      </c>
      <c r="P373" s="35" t="e">
        <f t="shared" si="30"/>
        <v>#DIV/0!</v>
      </c>
      <c r="Q373" s="36" t="e">
        <f>IF(P373&lt;&gt;"",VLOOKUP(P373,Expectations!$A$2:$B$25,2,TRUE),"")</f>
        <v>#DIV/0!</v>
      </c>
      <c r="R373" s="37" t="e">
        <f>IF(P373&lt;&gt;"",VLOOKUP(P373,Expectations!$A$2:$C$25,3,TRUE),"")</f>
        <v>#DIV/0!</v>
      </c>
      <c r="S373" s="17" t="str">
        <f>IF(H373&gt;0,VLOOKUP(H373,Reading!$A$3:$B$61,2,FALSE),"")</f>
        <v/>
      </c>
      <c r="T373" s="38" t="str">
        <f>IF(J373&gt;0,VLOOKUP(J373,'TA scores'!$A$2:$B$16,2,FALSE),"")</f>
        <v/>
      </c>
      <c r="U373" s="16" t="str">
        <f>IF(I373&gt;0,VLOOKUP(I373,Maths!$A$3:$B$121,2,FALSE),"")</f>
        <v/>
      </c>
      <c r="V373" s="16" t="str">
        <f>IF(K373&gt;0,VLOOKUP(K373,GPS!$A$3:$B$121,2,FALSE),"")</f>
        <v/>
      </c>
      <c r="W373" s="39" t="e">
        <f>IF(R373&lt;&gt;"",VLOOKUP(R373,Expectations!$C$2:$F$25,2,FALSE),"")</f>
        <v>#DIV/0!</v>
      </c>
      <c r="X373" s="39" t="e">
        <f>IF(R373&lt;&gt;"",VLOOKUP(R373,Expectations!$C$2:$F$25,3,FALSE),"")</f>
        <v>#DIV/0!</v>
      </c>
      <c r="Y373" s="39" t="e">
        <f>IF(R373&lt;&gt;"",VLOOKUP(R373,Expectations!$C$2:$F$25,4,FALSE),"")</f>
        <v>#DIV/0!</v>
      </c>
      <c r="Z373" s="5" t="str">
        <f t="shared" si="31"/>
        <v/>
      </c>
      <c r="AA373" s="5" t="str">
        <f t="shared" si="32"/>
        <v/>
      </c>
      <c r="AB373" s="5" t="str">
        <f t="shared" si="33"/>
        <v/>
      </c>
    </row>
    <row r="374" spans="1:28" x14ac:dyDescent="0.35">
      <c r="A374" s="20"/>
      <c r="B374" s="19"/>
      <c r="C374" s="19"/>
      <c r="D374" s="19"/>
      <c r="E374" s="18"/>
      <c r="F374" s="19"/>
      <c r="G374" s="19"/>
      <c r="H374" s="18"/>
      <c r="I374" s="19"/>
      <c r="J374" s="19"/>
      <c r="K374" s="19"/>
      <c r="L374" s="34" t="str">
        <f>IF(E374&lt;&gt;0,VLOOKUP(E374,'Prior Attainment'!$A$3:$B$23,2,FALSE),"")</f>
        <v/>
      </c>
      <c r="M374" s="34" t="str">
        <f>IF(F374&lt;&gt;0,VLOOKUP(F374,'Prior Attainment'!$A$3:$B$23,2,FALSE),"")</f>
        <v/>
      </c>
      <c r="N374" s="34" t="str">
        <f>IF(G374&lt;&gt;0,VLOOKUP(G374,'Prior Attainment'!$A$3:$B$23,2,FALSE),"")</f>
        <v/>
      </c>
      <c r="O374" s="35" t="e">
        <f t="shared" si="29"/>
        <v>#DIV/0!</v>
      </c>
      <c r="P374" s="35" t="e">
        <f t="shared" si="30"/>
        <v>#DIV/0!</v>
      </c>
      <c r="Q374" s="36" t="e">
        <f>IF(P374&lt;&gt;"",VLOOKUP(P374,Expectations!$A$2:$B$25,2,TRUE),"")</f>
        <v>#DIV/0!</v>
      </c>
      <c r="R374" s="37" t="e">
        <f>IF(P374&lt;&gt;"",VLOOKUP(P374,Expectations!$A$2:$C$25,3,TRUE),"")</f>
        <v>#DIV/0!</v>
      </c>
      <c r="S374" s="17" t="str">
        <f>IF(H374&gt;0,VLOOKUP(H374,Reading!$A$3:$B$61,2,FALSE),"")</f>
        <v/>
      </c>
      <c r="T374" s="38" t="str">
        <f>IF(J374&gt;0,VLOOKUP(J374,'TA scores'!$A$2:$B$16,2,FALSE),"")</f>
        <v/>
      </c>
      <c r="U374" s="16" t="str">
        <f>IF(I374&gt;0,VLOOKUP(I374,Maths!$A$3:$B$121,2,FALSE),"")</f>
        <v/>
      </c>
      <c r="V374" s="16" t="str">
        <f>IF(K374&gt;0,VLOOKUP(K374,GPS!$A$3:$B$121,2,FALSE),"")</f>
        <v/>
      </c>
      <c r="W374" s="39" t="e">
        <f>IF(R374&lt;&gt;"",VLOOKUP(R374,Expectations!$C$2:$F$25,2,FALSE),"")</f>
        <v>#DIV/0!</v>
      </c>
      <c r="X374" s="39" t="e">
        <f>IF(R374&lt;&gt;"",VLOOKUP(R374,Expectations!$C$2:$F$25,3,FALSE),"")</f>
        <v>#DIV/0!</v>
      </c>
      <c r="Y374" s="39" t="e">
        <f>IF(R374&lt;&gt;"",VLOOKUP(R374,Expectations!$C$2:$F$25,4,FALSE),"")</f>
        <v>#DIV/0!</v>
      </c>
      <c r="Z374" s="5" t="str">
        <f t="shared" si="31"/>
        <v/>
      </c>
      <c r="AA374" s="5" t="str">
        <f t="shared" si="32"/>
        <v/>
      </c>
      <c r="AB374" s="5" t="str">
        <f t="shared" si="33"/>
        <v/>
      </c>
    </row>
    <row r="375" spans="1:28" x14ac:dyDescent="0.35">
      <c r="A375" s="20"/>
      <c r="B375" s="19"/>
      <c r="C375" s="19"/>
      <c r="D375" s="19"/>
      <c r="E375" s="18"/>
      <c r="F375" s="19"/>
      <c r="G375" s="19"/>
      <c r="H375" s="18"/>
      <c r="I375" s="19"/>
      <c r="J375" s="19"/>
      <c r="K375" s="19"/>
      <c r="L375" s="34" t="str">
        <f>IF(E375&lt;&gt;0,VLOOKUP(E375,'Prior Attainment'!$A$3:$B$23,2,FALSE),"")</f>
        <v/>
      </c>
      <c r="M375" s="34" t="str">
        <f>IF(F375&lt;&gt;0,VLOOKUP(F375,'Prior Attainment'!$A$3:$B$23,2,FALSE),"")</f>
        <v/>
      </c>
      <c r="N375" s="34" t="str">
        <f>IF(G375&lt;&gt;0,VLOOKUP(G375,'Prior Attainment'!$A$3:$B$23,2,FALSE),"")</f>
        <v/>
      </c>
      <c r="O375" s="35" t="e">
        <f t="shared" si="29"/>
        <v>#DIV/0!</v>
      </c>
      <c r="P375" s="35" t="e">
        <f t="shared" si="30"/>
        <v>#DIV/0!</v>
      </c>
      <c r="Q375" s="36" t="e">
        <f>IF(P375&lt;&gt;"",VLOOKUP(P375,Expectations!$A$2:$B$25,2,TRUE),"")</f>
        <v>#DIV/0!</v>
      </c>
      <c r="R375" s="37" t="e">
        <f>IF(P375&lt;&gt;"",VLOOKUP(P375,Expectations!$A$2:$C$25,3,TRUE),"")</f>
        <v>#DIV/0!</v>
      </c>
      <c r="S375" s="17" t="str">
        <f>IF(H375&gt;0,VLOOKUP(H375,Reading!$A$3:$B$61,2,FALSE),"")</f>
        <v/>
      </c>
      <c r="T375" s="38" t="str">
        <f>IF(J375&gt;0,VLOOKUP(J375,'TA scores'!$A$2:$B$16,2,FALSE),"")</f>
        <v/>
      </c>
      <c r="U375" s="16" t="str">
        <f>IF(I375&gt;0,VLOOKUP(I375,Maths!$A$3:$B$121,2,FALSE),"")</f>
        <v/>
      </c>
      <c r="V375" s="16" t="str">
        <f>IF(K375&gt;0,VLOOKUP(K375,GPS!$A$3:$B$121,2,FALSE),"")</f>
        <v/>
      </c>
      <c r="W375" s="39" t="e">
        <f>IF(R375&lt;&gt;"",VLOOKUP(R375,Expectations!$C$2:$F$25,2,FALSE),"")</f>
        <v>#DIV/0!</v>
      </c>
      <c r="X375" s="39" t="e">
        <f>IF(R375&lt;&gt;"",VLOOKUP(R375,Expectations!$C$2:$F$25,3,FALSE),"")</f>
        <v>#DIV/0!</v>
      </c>
      <c r="Y375" s="39" t="e">
        <f>IF(R375&lt;&gt;"",VLOOKUP(R375,Expectations!$C$2:$F$25,4,FALSE),"")</f>
        <v>#DIV/0!</v>
      </c>
      <c r="Z375" s="5" t="str">
        <f t="shared" si="31"/>
        <v/>
      </c>
      <c r="AA375" s="5" t="str">
        <f t="shared" si="32"/>
        <v/>
      </c>
      <c r="AB375" s="5" t="str">
        <f t="shared" si="33"/>
        <v/>
      </c>
    </row>
    <row r="376" spans="1:28" x14ac:dyDescent="0.35">
      <c r="A376" s="20"/>
      <c r="B376" s="19"/>
      <c r="C376" s="19"/>
      <c r="D376" s="19"/>
      <c r="E376" s="18"/>
      <c r="F376" s="19"/>
      <c r="G376" s="19"/>
      <c r="H376" s="18"/>
      <c r="I376" s="19"/>
      <c r="J376" s="19"/>
      <c r="K376" s="19"/>
      <c r="L376" s="34" t="str">
        <f>IF(E376&lt;&gt;0,VLOOKUP(E376,'Prior Attainment'!$A$3:$B$23,2,FALSE),"")</f>
        <v/>
      </c>
      <c r="M376" s="34" t="str">
        <f>IF(F376&lt;&gt;0,VLOOKUP(F376,'Prior Attainment'!$A$3:$B$23,2,FALSE),"")</f>
        <v/>
      </c>
      <c r="N376" s="34" t="str">
        <f>IF(G376&lt;&gt;0,VLOOKUP(G376,'Prior Attainment'!$A$3:$B$23,2,FALSE),"")</f>
        <v/>
      </c>
      <c r="O376" s="35" t="e">
        <f t="shared" si="29"/>
        <v>#DIV/0!</v>
      </c>
      <c r="P376" s="35" t="e">
        <f t="shared" si="30"/>
        <v>#DIV/0!</v>
      </c>
      <c r="Q376" s="36" t="e">
        <f>IF(P376&lt;&gt;"",VLOOKUP(P376,Expectations!$A$2:$B$25,2,TRUE),"")</f>
        <v>#DIV/0!</v>
      </c>
      <c r="R376" s="37" t="e">
        <f>IF(P376&lt;&gt;"",VLOOKUP(P376,Expectations!$A$2:$C$25,3,TRUE),"")</f>
        <v>#DIV/0!</v>
      </c>
      <c r="S376" s="17" t="str">
        <f>IF(H376&gt;0,VLOOKUP(H376,Reading!$A$3:$B$61,2,FALSE),"")</f>
        <v/>
      </c>
      <c r="T376" s="38" t="str">
        <f>IF(J376&gt;0,VLOOKUP(J376,'TA scores'!$A$2:$B$16,2,FALSE),"")</f>
        <v/>
      </c>
      <c r="U376" s="16" t="str">
        <f>IF(I376&gt;0,VLOOKUP(I376,Maths!$A$3:$B$121,2,FALSE),"")</f>
        <v/>
      </c>
      <c r="V376" s="16" t="str">
        <f>IF(K376&gt;0,VLOOKUP(K376,GPS!$A$3:$B$121,2,FALSE),"")</f>
        <v/>
      </c>
      <c r="W376" s="39" t="e">
        <f>IF(R376&lt;&gt;"",VLOOKUP(R376,Expectations!$C$2:$F$25,2,FALSE),"")</f>
        <v>#DIV/0!</v>
      </c>
      <c r="X376" s="39" t="e">
        <f>IF(R376&lt;&gt;"",VLOOKUP(R376,Expectations!$C$2:$F$25,3,FALSE),"")</f>
        <v>#DIV/0!</v>
      </c>
      <c r="Y376" s="39" t="e">
        <f>IF(R376&lt;&gt;"",VLOOKUP(R376,Expectations!$C$2:$F$25,4,FALSE),"")</f>
        <v>#DIV/0!</v>
      </c>
      <c r="Z376" s="5" t="str">
        <f t="shared" si="31"/>
        <v/>
      </c>
      <c r="AA376" s="5" t="str">
        <f t="shared" si="32"/>
        <v/>
      </c>
      <c r="AB376" s="5" t="str">
        <f t="shared" si="33"/>
        <v/>
      </c>
    </row>
    <row r="377" spans="1:28" x14ac:dyDescent="0.35">
      <c r="A377" s="20"/>
      <c r="B377" s="19"/>
      <c r="C377" s="19"/>
      <c r="D377" s="19"/>
      <c r="E377" s="18"/>
      <c r="F377" s="19"/>
      <c r="G377" s="19"/>
      <c r="H377" s="18"/>
      <c r="I377" s="19"/>
      <c r="J377" s="19"/>
      <c r="K377" s="19"/>
      <c r="L377" s="34" t="str">
        <f>IF(E377&lt;&gt;0,VLOOKUP(E377,'Prior Attainment'!$A$3:$B$23,2,FALSE),"")</f>
        <v/>
      </c>
      <c r="M377" s="34" t="str">
        <f>IF(F377&lt;&gt;0,VLOOKUP(F377,'Prior Attainment'!$A$3:$B$23,2,FALSE),"")</f>
        <v/>
      </c>
      <c r="N377" s="34" t="str">
        <f>IF(G377&lt;&gt;0,VLOOKUP(G377,'Prior Attainment'!$A$3:$B$23,2,FALSE),"")</f>
        <v/>
      </c>
      <c r="O377" s="35" t="e">
        <f t="shared" si="29"/>
        <v>#DIV/0!</v>
      </c>
      <c r="P377" s="35" t="e">
        <f t="shared" si="30"/>
        <v>#DIV/0!</v>
      </c>
      <c r="Q377" s="36" t="e">
        <f>IF(P377&lt;&gt;"",VLOOKUP(P377,Expectations!$A$2:$B$25,2,TRUE),"")</f>
        <v>#DIV/0!</v>
      </c>
      <c r="R377" s="37" t="e">
        <f>IF(P377&lt;&gt;"",VLOOKUP(P377,Expectations!$A$2:$C$25,3,TRUE),"")</f>
        <v>#DIV/0!</v>
      </c>
      <c r="S377" s="17" t="str">
        <f>IF(H377&gt;0,VLOOKUP(H377,Reading!$A$3:$B$61,2,FALSE),"")</f>
        <v/>
      </c>
      <c r="T377" s="38" t="str">
        <f>IF(J377&gt;0,VLOOKUP(J377,'TA scores'!$A$2:$B$16,2,FALSE),"")</f>
        <v/>
      </c>
      <c r="U377" s="16" t="str">
        <f>IF(I377&gt;0,VLOOKUP(I377,Maths!$A$3:$B$121,2,FALSE),"")</f>
        <v/>
      </c>
      <c r="V377" s="16" t="str">
        <f>IF(K377&gt;0,VLOOKUP(K377,GPS!$A$3:$B$121,2,FALSE),"")</f>
        <v/>
      </c>
      <c r="W377" s="39" t="e">
        <f>IF(R377&lt;&gt;"",VLOOKUP(R377,Expectations!$C$2:$F$25,2,FALSE),"")</f>
        <v>#DIV/0!</v>
      </c>
      <c r="X377" s="39" t="e">
        <f>IF(R377&lt;&gt;"",VLOOKUP(R377,Expectations!$C$2:$F$25,3,FALSE),"")</f>
        <v>#DIV/0!</v>
      </c>
      <c r="Y377" s="39" t="e">
        <f>IF(R377&lt;&gt;"",VLOOKUP(R377,Expectations!$C$2:$F$25,4,FALSE),"")</f>
        <v>#DIV/0!</v>
      </c>
      <c r="Z377" s="5" t="str">
        <f t="shared" si="31"/>
        <v/>
      </c>
      <c r="AA377" s="5" t="str">
        <f t="shared" si="32"/>
        <v/>
      </c>
      <c r="AB377" s="5" t="str">
        <f t="shared" si="33"/>
        <v/>
      </c>
    </row>
    <row r="378" spans="1:28" x14ac:dyDescent="0.35">
      <c r="A378" s="20"/>
      <c r="B378" s="19"/>
      <c r="C378" s="19"/>
      <c r="D378" s="19"/>
      <c r="E378" s="18"/>
      <c r="F378" s="19"/>
      <c r="G378" s="19"/>
      <c r="H378" s="18"/>
      <c r="I378" s="19"/>
      <c r="J378" s="19"/>
      <c r="K378" s="19"/>
      <c r="L378" s="34" t="str">
        <f>IF(E378&lt;&gt;0,VLOOKUP(E378,'Prior Attainment'!$A$3:$B$23,2,FALSE),"")</f>
        <v/>
      </c>
      <c r="M378" s="34" t="str">
        <f>IF(F378&lt;&gt;0,VLOOKUP(F378,'Prior Attainment'!$A$3:$B$23,2,FALSE),"")</f>
        <v/>
      </c>
      <c r="N378" s="34" t="str">
        <f>IF(G378&lt;&gt;0,VLOOKUP(G378,'Prior Attainment'!$A$3:$B$23,2,FALSE),"")</f>
        <v/>
      </c>
      <c r="O378" s="35" t="e">
        <f t="shared" si="29"/>
        <v>#DIV/0!</v>
      </c>
      <c r="P378" s="35" t="e">
        <f t="shared" si="30"/>
        <v>#DIV/0!</v>
      </c>
      <c r="Q378" s="36" t="e">
        <f>IF(P378&lt;&gt;"",VLOOKUP(P378,Expectations!$A$2:$B$25,2,TRUE),"")</f>
        <v>#DIV/0!</v>
      </c>
      <c r="R378" s="37" t="e">
        <f>IF(P378&lt;&gt;"",VLOOKUP(P378,Expectations!$A$2:$C$25,3,TRUE),"")</f>
        <v>#DIV/0!</v>
      </c>
      <c r="S378" s="17" t="str">
        <f>IF(H378&gt;0,VLOOKUP(H378,Reading!$A$3:$B$61,2,FALSE),"")</f>
        <v/>
      </c>
      <c r="T378" s="38" t="str">
        <f>IF(J378&gt;0,VLOOKUP(J378,'TA scores'!$A$2:$B$16,2,FALSE),"")</f>
        <v/>
      </c>
      <c r="U378" s="16" t="str">
        <f>IF(I378&gt;0,VLOOKUP(I378,Maths!$A$3:$B$121,2,FALSE),"")</f>
        <v/>
      </c>
      <c r="V378" s="16" t="str">
        <f>IF(K378&gt;0,VLOOKUP(K378,GPS!$A$3:$B$121,2,FALSE),"")</f>
        <v/>
      </c>
      <c r="W378" s="39" t="e">
        <f>IF(R378&lt;&gt;"",VLOOKUP(R378,Expectations!$C$2:$F$25,2,FALSE),"")</f>
        <v>#DIV/0!</v>
      </c>
      <c r="X378" s="39" t="e">
        <f>IF(R378&lt;&gt;"",VLOOKUP(R378,Expectations!$C$2:$F$25,3,FALSE),"")</f>
        <v>#DIV/0!</v>
      </c>
      <c r="Y378" s="39" t="e">
        <f>IF(R378&lt;&gt;"",VLOOKUP(R378,Expectations!$C$2:$F$25,4,FALSE),"")</f>
        <v>#DIV/0!</v>
      </c>
      <c r="Z378" s="5" t="str">
        <f t="shared" si="31"/>
        <v/>
      </c>
      <c r="AA378" s="5" t="str">
        <f t="shared" si="32"/>
        <v/>
      </c>
      <c r="AB378" s="5" t="str">
        <f t="shared" si="33"/>
        <v/>
      </c>
    </row>
    <row r="379" spans="1:28" x14ac:dyDescent="0.35">
      <c r="A379" s="20"/>
      <c r="B379" s="19"/>
      <c r="C379" s="19"/>
      <c r="D379" s="19"/>
      <c r="E379" s="18"/>
      <c r="F379" s="19"/>
      <c r="G379" s="19"/>
      <c r="H379" s="18"/>
      <c r="I379" s="19"/>
      <c r="J379" s="19"/>
      <c r="K379" s="19"/>
      <c r="L379" s="34" t="str">
        <f>IF(E379&lt;&gt;0,VLOOKUP(E379,'Prior Attainment'!$A$3:$B$23,2,FALSE),"")</f>
        <v/>
      </c>
      <c r="M379" s="34" t="str">
        <f>IF(F379&lt;&gt;0,VLOOKUP(F379,'Prior Attainment'!$A$3:$B$23,2,FALSE),"")</f>
        <v/>
      </c>
      <c r="N379" s="34" t="str">
        <f>IF(G379&lt;&gt;0,VLOOKUP(G379,'Prior Attainment'!$A$3:$B$23,2,FALSE),"")</f>
        <v/>
      </c>
      <c r="O379" s="35" t="e">
        <f t="shared" si="29"/>
        <v>#DIV/0!</v>
      </c>
      <c r="P379" s="35" t="e">
        <f t="shared" si="30"/>
        <v>#DIV/0!</v>
      </c>
      <c r="Q379" s="36" t="e">
        <f>IF(P379&lt;&gt;"",VLOOKUP(P379,Expectations!$A$2:$B$25,2,TRUE),"")</f>
        <v>#DIV/0!</v>
      </c>
      <c r="R379" s="37" t="e">
        <f>IF(P379&lt;&gt;"",VLOOKUP(P379,Expectations!$A$2:$C$25,3,TRUE),"")</f>
        <v>#DIV/0!</v>
      </c>
      <c r="S379" s="17" t="str">
        <f>IF(H379&gt;0,VLOOKUP(H379,Reading!$A$3:$B$61,2,FALSE),"")</f>
        <v/>
      </c>
      <c r="T379" s="38" t="str">
        <f>IF(J379&gt;0,VLOOKUP(J379,'TA scores'!$A$2:$B$16,2,FALSE),"")</f>
        <v/>
      </c>
      <c r="U379" s="16" t="str">
        <f>IF(I379&gt;0,VLOOKUP(I379,Maths!$A$3:$B$121,2,FALSE),"")</f>
        <v/>
      </c>
      <c r="V379" s="16" t="str">
        <f>IF(K379&gt;0,VLOOKUP(K379,GPS!$A$3:$B$121,2,FALSE),"")</f>
        <v/>
      </c>
      <c r="W379" s="39" t="e">
        <f>IF(R379&lt;&gt;"",VLOOKUP(R379,Expectations!$C$2:$F$25,2,FALSE),"")</f>
        <v>#DIV/0!</v>
      </c>
      <c r="X379" s="39" t="e">
        <f>IF(R379&lt;&gt;"",VLOOKUP(R379,Expectations!$C$2:$F$25,3,FALSE),"")</f>
        <v>#DIV/0!</v>
      </c>
      <c r="Y379" s="39" t="e">
        <f>IF(R379&lt;&gt;"",VLOOKUP(R379,Expectations!$C$2:$F$25,4,FALSE),"")</f>
        <v>#DIV/0!</v>
      </c>
      <c r="Z379" s="5" t="str">
        <f t="shared" si="31"/>
        <v/>
      </c>
      <c r="AA379" s="5" t="str">
        <f t="shared" si="32"/>
        <v/>
      </c>
      <c r="AB379" s="5" t="str">
        <f t="shared" si="33"/>
        <v/>
      </c>
    </row>
    <row r="380" spans="1:28" x14ac:dyDescent="0.35">
      <c r="A380" s="20"/>
      <c r="B380" s="19"/>
      <c r="C380" s="19"/>
      <c r="D380" s="19"/>
      <c r="E380" s="18"/>
      <c r="F380" s="19"/>
      <c r="G380" s="19"/>
      <c r="H380" s="18"/>
      <c r="I380" s="19"/>
      <c r="J380" s="19"/>
      <c r="K380" s="19"/>
      <c r="L380" s="34" t="str">
        <f>IF(E380&lt;&gt;0,VLOOKUP(E380,'Prior Attainment'!$A$3:$B$23,2,FALSE),"")</f>
        <v/>
      </c>
      <c r="M380" s="34" t="str">
        <f>IF(F380&lt;&gt;0,VLOOKUP(F380,'Prior Attainment'!$A$3:$B$23,2,FALSE),"")</f>
        <v/>
      </c>
      <c r="N380" s="34" t="str">
        <f>IF(G380&lt;&gt;0,VLOOKUP(G380,'Prior Attainment'!$A$3:$B$23,2,FALSE),"")</f>
        <v/>
      </c>
      <c r="O380" s="35" t="e">
        <f t="shared" si="29"/>
        <v>#DIV/0!</v>
      </c>
      <c r="P380" s="35" t="e">
        <f t="shared" si="30"/>
        <v>#DIV/0!</v>
      </c>
      <c r="Q380" s="36" t="e">
        <f>IF(P380&lt;&gt;"",VLOOKUP(P380,Expectations!$A$2:$B$25,2,TRUE),"")</f>
        <v>#DIV/0!</v>
      </c>
      <c r="R380" s="37" t="e">
        <f>IF(P380&lt;&gt;"",VLOOKUP(P380,Expectations!$A$2:$C$25,3,TRUE),"")</f>
        <v>#DIV/0!</v>
      </c>
      <c r="S380" s="17" t="str">
        <f>IF(H380&gt;0,VLOOKUP(H380,Reading!$A$3:$B$61,2,FALSE),"")</f>
        <v/>
      </c>
      <c r="T380" s="38" t="str">
        <f>IF(J380&gt;0,VLOOKUP(J380,'TA scores'!$A$2:$B$16,2,FALSE),"")</f>
        <v/>
      </c>
      <c r="U380" s="16" t="str">
        <f>IF(I380&gt;0,VLOOKUP(I380,Maths!$A$3:$B$121,2,FALSE),"")</f>
        <v/>
      </c>
      <c r="V380" s="16" t="str">
        <f>IF(K380&gt;0,VLOOKUP(K380,GPS!$A$3:$B$121,2,FALSE),"")</f>
        <v/>
      </c>
      <c r="W380" s="39" t="e">
        <f>IF(R380&lt;&gt;"",VLOOKUP(R380,Expectations!$C$2:$F$25,2,FALSE),"")</f>
        <v>#DIV/0!</v>
      </c>
      <c r="X380" s="39" t="e">
        <f>IF(R380&lt;&gt;"",VLOOKUP(R380,Expectations!$C$2:$F$25,3,FALSE),"")</f>
        <v>#DIV/0!</v>
      </c>
      <c r="Y380" s="39" t="e">
        <f>IF(R380&lt;&gt;"",VLOOKUP(R380,Expectations!$C$2:$F$25,4,FALSE),"")</f>
        <v>#DIV/0!</v>
      </c>
      <c r="Z380" s="5" t="str">
        <f t="shared" si="31"/>
        <v/>
      </c>
      <c r="AA380" s="5" t="str">
        <f t="shared" si="32"/>
        <v/>
      </c>
      <c r="AB380" s="5" t="str">
        <f t="shared" si="33"/>
        <v/>
      </c>
    </row>
    <row r="381" spans="1:28" x14ac:dyDescent="0.35">
      <c r="A381" s="20"/>
      <c r="B381" s="19"/>
      <c r="C381" s="19"/>
      <c r="D381" s="19"/>
      <c r="E381" s="18"/>
      <c r="F381" s="19"/>
      <c r="G381" s="19"/>
      <c r="H381" s="18"/>
      <c r="I381" s="19"/>
      <c r="J381" s="19"/>
      <c r="K381" s="19"/>
      <c r="L381" s="34" t="str">
        <f>IF(E381&lt;&gt;0,VLOOKUP(E381,'Prior Attainment'!$A$3:$B$23,2,FALSE),"")</f>
        <v/>
      </c>
      <c r="M381" s="34" t="str">
        <f>IF(F381&lt;&gt;0,VLOOKUP(F381,'Prior Attainment'!$A$3:$B$23,2,FALSE),"")</f>
        <v/>
      </c>
      <c r="N381" s="34" t="str">
        <f>IF(G381&lt;&gt;0,VLOOKUP(G381,'Prior Attainment'!$A$3:$B$23,2,FALSE),"")</f>
        <v/>
      </c>
      <c r="O381" s="35" t="e">
        <f t="shared" si="29"/>
        <v>#DIV/0!</v>
      </c>
      <c r="P381" s="35" t="e">
        <f t="shared" si="30"/>
        <v>#DIV/0!</v>
      </c>
      <c r="Q381" s="36" t="e">
        <f>IF(P381&lt;&gt;"",VLOOKUP(P381,Expectations!$A$2:$B$25,2,TRUE),"")</f>
        <v>#DIV/0!</v>
      </c>
      <c r="R381" s="37" t="e">
        <f>IF(P381&lt;&gt;"",VLOOKUP(P381,Expectations!$A$2:$C$25,3,TRUE),"")</f>
        <v>#DIV/0!</v>
      </c>
      <c r="S381" s="17" t="str">
        <f>IF(H381&gt;0,VLOOKUP(H381,Reading!$A$3:$B$61,2,FALSE),"")</f>
        <v/>
      </c>
      <c r="T381" s="38" t="str">
        <f>IF(J381&gt;0,VLOOKUP(J381,'TA scores'!$A$2:$B$16,2,FALSE),"")</f>
        <v/>
      </c>
      <c r="U381" s="16" t="str">
        <f>IF(I381&gt;0,VLOOKUP(I381,Maths!$A$3:$B$121,2,FALSE),"")</f>
        <v/>
      </c>
      <c r="V381" s="16" t="str">
        <f>IF(K381&gt;0,VLOOKUP(K381,GPS!$A$3:$B$121,2,FALSE),"")</f>
        <v/>
      </c>
      <c r="W381" s="39" t="e">
        <f>IF(R381&lt;&gt;"",VLOOKUP(R381,Expectations!$C$2:$F$25,2,FALSE),"")</f>
        <v>#DIV/0!</v>
      </c>
      <c r="X381" s="39" t="e">
        <f>IF(R381&lt;&gt;"",VLOOKUP(R381,Expectations!$C$2:$F$25,3,FALSE),"")</f>
        <v>#DIV/0!</v>
      </c>
      <c r="Y381" s="39" t="e">
        <f>IF(R381&lt;&gt;"",VLOOKUP(R381,Expectations!$C$2:$F$25,4,FALSE),"")</f>
        <v>#DIV/0!</v>
      </c>
      <c r="Z381" s="5" t="str">
        <f t="shared" si="31"/>
        <v/>
      </c>
      <c r="AA381" s="5" t="str">
        <f t="shared" si="32"/>
        <v/>
      </c>
      <c r="AB381" s="5" t="str">
        <f t="shared" si="33"/>
        <v/>
      </c>
    </row>
    <row r="382" spans="1:28" x14ac:dyDescent="0.35">
      <c r="A382" s="20"/>
      <c r="B382" s="19"/>
      <c r="C382" s="19"/>
      <c r="D382" s="19"/>
      <c r="E382" s="18"/>
      <c r="F382" s="19"/>
      <c r="G382" s="19"/>
      <c r="H382" s="18"/>
      <c r="I382" s="19"/>
      <c r="J382" s="19"/>
      <c r="K382" s="19"/>
      <c r="L382" s="34" t="str">
        <f>IF(E382&lt;&gt;0,VLOOKUP(E382,'Prior Attainment'!$A$3:$B$23,2,FALSE),"")</f>
        <v/>
      </c>
      <c r="M382" s="34" t="str">
        <f>IF(F382&lt;&gt;0,VLOOKUP(F382,'Prior Attainment'!$A$3:$B$23,2,FALSE),"")</f>
        <v/>
      </c>
      <c r="N382" s="34" t="str">
        <f>IF(G382&lt;&gt;0,VLOOKUP(G382,'Prior Attainment'!$A$3:$B$23,2,FALSE),"")</f>
        <v/>
      </c>
      <c r="O382" s="35" t="e">
        <f t="shared" si="29"/>
        <v>#DIV/0!</v>
      </c>
      <c r="P382" s="35" t="e">
        <f t="shared" si="30"/>
        <v>#DIV/0!</v>
      </c>
      <c r="Q382" s="36" t="e">
        <f>IF(P382&lt;&gt;"",VLOOKUP(P382,Expectations!$A$2:$B$25,2,TRUE),"")</f>
        <v>#DIV/0!</v>
      </c>
      <c r="R382" s="37" t="e">
        <f>IF(P382&lt;&gt;"",VLOOKUP(P382,Expectations!$A$2:$C$25,3,TRUE),"")</f>
        <v>#DIV/0!</v>
      </c>
      <c r="S382" s="17" t="str">
        <f>IF(H382&gt;0,VLOOKUP(H382,Reading!$A$3:$B$61,2,FALSE),"")</f>
        <v/>
      </c>
      <c r="T382" s="38" t="str">
        <f>IF(J382&gt;0,VLOOKUP(J382,'TA scores'!$A$2:$B$16,2,FALSE),"")</f>
        <v/>
      </c>
      <c r="U382" s="16" t="str">
        <f>IF(I382&gt;0,VLOOKUP(I382,Maths!$A$3:$B$121,2,FALSE),"")</f>
        <v/>
      </c>
      <c r="V382" s="16" t="str">
        <f>IF(K382&gt;0,VLOOKUP(K382,GPS!$A$3:$B$121,2,FALSE),"")</f>
        <v/>
      </c>
      <c r="W382" s="39" t="e">
        <f>IF(R382&lt;&gt;"",VLOOKUP(R382,Expectations!$C$2:$F$25,2,FALSE),"")</f>
        <v>#DIV/0!</v>
      </c>
      <c r="X382" s="39" t="e">
        <f>IF(R382&lt;&gt;"",VLOOKUP(R382,Expectations!$C$2:$F$25,3,FALSE),"")</f>
        <v>#DIV/0!</v>
      </c>
      <c r="Y382" s="39" t="e">
        <f>IF(R382&lt;&gt;"",VLOOKUP(R382,Expectations!$C$2:$F$25,4,FALSE),"")</f>
        <v>#DIV/0!</v>
      </c>
      <c r="Z382" s="5" t="str">
        <f t="shared" si="31"/>
        <v/>
      </c>
      <c r="AA382" s="5" t="str">
        <f t="shared" si="32"/>
        <v/>
      </c>
      <c r="AB382" s="5" t="str">
        <f t="shared" si="33"/>
        <v/>
      </c>
    </row>
    <row r="383" spans="1:28" x14ac:dyDescent="0.35">
      <c r="A383" s="20"/>
      <c r="B383" s="19"/>
      <c r="C383" s="19"/>
      <c r="D383" s="19"/>
      <c r="E383" s="18"/>
      <c r="F383" s="19"/>
      <c r="G383" s="19"/>
      <c r="H383" s="18"/>
      <c r="I383" s="19"/>
      <c r="J383" s="19"/>
      <c r="K383" s="19"/>
      <c r="L383" s="34" t="str">
        <f>IF(E383&lt;&gt;0,VLOOKUP(E383,'Prior Attainment'!$A$3:$B$23,2,FALSE),"")</f>
        <v/>
      </c>
      <c r="M383" s="34" t="str">
        <f>IF(F383&lt;&gt;0,VLOOKUP(F383,'Prior Attainment'!$A$3:$B$23,2,FALSE),"")</f>
        <v/>
      </c>
      <c r="N383" s="34" t="str">
        <f>IF(G383&lt;&gt;0,VLOOKUP(G383,'Prior Attainment'!$A$3:$B$23,2,FALSE),"")</f>
        <v/>
      </c>
      <c r="O383" s="35" t="e">
        <f t="shared" si="29"/>
        <v>#DIV/0!</v>
      </c>
      <c r="P383" s="35" t="e">
        <f t="shared" si="30"/>
        <v>#DIV/0!</v>
      </c>
      <c r="Q383" s="36" t="e">
        <f>IF(P383&lt;&gt;"",VLOOKUP(P383,Expectations!$A$2:$B$25,2,TRUE),"")</f>
        <v>#DIV/0!</v>
      </c>
      <c r="R383" s="37" t="e">
        <f>IF(P383&lt;&gt;"",VLOOKUP(P383,Expectations!$A$2:$C$25,3,TRUE),"")</f>
        <v>#DIV/0!</v>
      </c>
      <c r="S383" s="17" t="str">
        <f>IF(H383&gt;0,VLOOKUP(H383,Reading!$A$3:$B$61,2,FALSE),"")</f>
        <v/>
      </c>
      <c r="T383" s="38" t="str">
        <f>IF(J383&gt;0,VLOOKUP(J383,'TA scores'!$A$2:$B$16,2,FALSE),"")</f>
        <v/>
      </c>
      <c r="U383" s="16" t="str">
        <f>IF(I383&gt;0,VLOOKUP(I383,Maths!$A$3:$B$121,2,FALSE),"")</f>
        <v/>
      </c>
      <c r="V383" s="16" t="str">
        <f>IF(K383&gt;0,VLOOKUP(K383,GPS!$A$3:$B$121,2,FALSE),"")</f>
        <v/>
      </c>
      <c r="W383" s="39" t="e">
        <f>IF(R383&lt;&gt;"",VLOOKUP(R383,Expectations!$C$2:$F$25,2,FALSE),"")</f>
        <v>#DIV/0!</v>
      </c>
      <c r="X383" s="39" t="e">
        <f>IF(R383&lt;&gt;"",VLOOKUP(R383,Expectations!$C$2:$F$25,3,FALSE),"")</f>
        <v>#DIV/0!</v>
      </c>
      <c r="Y383" s="39" t="e">
        <f>IF(R383&lt;&gt;"",VLOOKUP(R383,Expectations!$C$2:$F$25,4,FALSE),"")</f>
        <v>#DIV/0!</v>
      </c>
      <c r="Z383" s="5" t="str">
        <f t="shared" si="31"/>
        <v/>
      </c>
      <c r="AA383" s="5" t="str">
        <f t="shared" si="32"/>
        <v/>
      </c>
      <c r="AB383" s="5" t="str">
        <f t="shared" si="33"/>
        <v/>
      </c>
    </row>
    <row r="384" spans="1:28" x14ac:dyDescent="0.35">
      <c r="A384" s="20"/>
      <c r="B384" s="19"/>
      <c r="C384" s="19"/>
      <c r="D384" s="19"/>
      <c r="E384" s="18"/>
      <c r="F384" s="19"/>
      <c r="G384" s="19"/>
      <c r="H384" s="18"/>
      <c r="I384" s="19"/>
      <c r="J384" s="19"/>
      <c r="K384" s="19"/>
      <c r="L384" s="34" t="str">
        <f>IF(E384&lt;&gt;0,VLOOKUP(E384,'Prior Attainment'!$A$3:$B$23,2,FALSE),"")</f>
        <v/>
      </c>
      <c r="M384" s="34" t="str">
        <f>IF(F384&lt;&gt;0,VLOOKUP(F384,'Prior Attainment'!$A$3:$B$23,2,FALSE),"")</f>
        <v/>
      </c>
      <c r="N384" s="34" t="str">
        <f>IF(G384&lt;&gt;0,VLOOKUP(G384,'Prior Attainment'!$A$3:$B$23,2,FALSE),"")</f>
        <v/>
      </c>
      <c r="O384" s="35" t="e">
        <f t="shared" si="29"/>
        <v>#DIV/0!</v>
      </c>
      <c r="P384" s="35" t="e">
        <f t="shared" si="30"/>
        <v>#DIV/0!</v>
      </c>
      <c r="Q384" s="36" t="e">
        <f>IF(P384&lt;&gt;"",VLOOKUP(P384,Expectations!$A$2:$B$25,2,TRUE),"")</f>
        <v>#DIV/0!</v>
      </c>
      <c r="R384" s="37" t="e">
        <f>IF(P384&lt;&gt;"",VLOOKUP(P384,Expectations!$A$2:$C$25,3,TRUE),"")</f>
        <v>#DIV/0!</v>
      </c>
      <c r="S384" s="17" t="str">
        <f>IF(H384&gt;0,VLOOKUP(H384,Reading!$A$3:$B$61,2,FALSE),"")</f>
        <v/>
      </c>
      <c r="T384" s="38" t="str">
        <f>IF(J384&gt;0,VLOOKUP(J384,'TA scores'!$A$2:$B$16,2,FALSE),"")</f>
        <v/>
      </c>
      <c r="U384" s="16" t="str">
        <f>IF(I384&gt;0,VLOOKUP(I384,Maths!$A$3:$B$121,2,FALSE),"")</f>
        <v/>
      </c>
      <c r="V384" s="16" t="str">
        <f>IF(K384&gt;0,VLOOKUP(K384,GPS!$A$3:$B$121,2,FALSE),"")</f>
        <v/>
      </c>
      <c r="W384" s="39" t="e">
        <f>IF(R384&lt;&gt;"",VLOOKUP(R384,Expectations!$C$2:$F$25,2,FALSE),"")</f>
        <v>#DIV/0!</v>
      </c>
      <c r="X384" s="39" t="e">
        <f>IF(R384&lt;&gt;"",VLOOKUP(R384,Expectations!$C$2:$F$25,3,FALSE),"")</f>
        <v>#DIV/0!</v>
      </c>
      <c r="Y384" s="39" t="e">
        <f>IF(R384&lt;&gt;"",VLOOKUP(R384,Expectations!$C$2:$F$25,4,FALSE),"")</f>
        <v>#DIV/0!</v>
      </c>
      <c r="Z384" s="5" t="str">
        <f t="shared" si="31"/>
        <v/>
      </c>
      <c r="AA384" s="5" t="str">
        <f t="shared" si="32"/>
        <v/>
      </c>
      <c r="AB384" s="5" t="str">
        <f t="shared" si="33"/>
        <v/>
      </c>
    </row>
    <row r="385" spans="1:28" x14ac:dyDescent="0.35">
      <c r="A385" s="20"/>
      <c r="B385" s="19"/>
      <c r="C385" s="19"/>
      <c r="D385" s="19"/>
      <c r="E385" s="18"/>
      <c r="F385" s="19"/>
      <c r="G385" s="19"/>
      <c r="H385" s="18"/>
      <c r="I385" s="19"/>
      <c r="J385" s="19"/>
      <c r="K385" s="19"/>
      <c r="L385" s="34" t="str">
        <f>IF(E385&lt;&gt;0,VLOOKUP(E385,'Prior Attainment'!$A$3:$B$23,2,FALSE),"")</f>
        <v/>
      </c>
      <c r="M385" s="34" t="str">
        <f>IF(F385&lt;&gt;0,VLOOKUP(F385,'Prior Attainment'!$A$3:$B$23,2,FALSE),"")</f>
        <v/>
      </c>
      <c r="N385" s="34" t="str">
        <f>IF(G385&lt;&gt;0,VLOOKUP(G385,'Prior Attainment'!$A$3:$B$23,2,FALSE),"")</f>
        <v/>
      </c>
      <c r="O385" s="35" t="e">
        <f t="shared" si="29"/>
        <v>#DIV/0!</v>
      </c>
      <c r="P385" s="35" t="e">
        <f t="shared" si="30"/>
        <v>#DIV/0!</v>
      </c>
      <c r="Q385" s="36" t="e">
        <f>IF(P385&lt;&gt;"",VLOOKUP(P385,Expectations!$A$2:$B$25,2,TRUE),"")</f>
        <v>#DIV/0!</v>
      </c>
      <c r="R385" s="37" t="e">
        <f>IF(P385&lt;&gt;"",VLOOKUP(P385,Expectations!$A$2:$C$25,3,TRUE),"")</f>
        <v>#DIV/0!</v>
      </c>
      <c r="S385" s="17" t="str">
        <f>IF(H385&gt;0,VLOOKUP(H385,Reading!$A$3:$B$61,2,FALSE),"")</f>
        <v/>
      </c>
      <c r="T385" s="38" t="str">
        <f>IF(J385&gt;0,VLOOKUP(J385,'TA scores'!$A$2:$B$16,2,FALSE),"")</f>
        <v/>
      </c>
      <c r="U385" s="16" t="str">
        <f>IF(I385&gt;0,VLOOKUP(I385,Maths!$A$3:$B$121,2,FALSE),"")</f>
        <v/>
      </c>
      <c r="V385" s="16" t="str">
        <f>IF(K385&gt;0,VLOOKUP(K385,GPS!$A$3:$B$121,2,FALSE),"")</f>
        <v/>
      </c>
      <c r="W385" s="39" t="e">
        <f>IF(R385&lt;&gt;"",VLOOKUP(R385,Expectations!$C$2:$F$25,2,FALSE),"")</f>
        <v>#DIV/0!</v>
      </c>
      <c r="X385" s="39" t="e">
        <f>IF(R385&lt;&gt;"",VLOOKUP(R385,Expectations!$C$2:$F$25,3,FALSE),"")</f>
        <v>#DIV/0!</v>
      </c>
      <c r="Y385" s="39" t="e">
        <f>IF(R385&lt;&gt;"",VLOOKUP(R385,Expectations!$C$2:$F$25,4,FALSE),"")</f>
        <v>#DIV/0!</v>
      </c>
      <c r="Z385" s="5" t="str">
        <f t="shared" si="31"/>
        <v/>
      </c>
      <c r="AA385" s="5" t="str">
        <f t="shared" si="32"/>
        <v/>
      </c>
      <c r="AB385" s="5" t="str">
        <f t="shared" si="33"/>
        <v/>
      </c>
    </row>
    <row r="386" spans="1:28" x14ac:dyDescent="0.35">
      <c r="A386" s="20"/>
      <c r="B386" s="19"/>
      <c r="C386" s="19"/>
      <c r="D386" s="19"/>
      <c r="E386" s="18"/>
      <c r="F386" s="19"/>
      <c r="G386" s="19"/>
      <c r="H386" s="18"/>
      <c r="I386" s="19"/>
      <c r="J386" s="19"/>
      <c r="K386" s="19"/>
      <c r="L386" s="34" t="str">
        <f>IF(E386&lt;&gt;0,VLOOKUP(E386,'Prior Attainment'!$A$3:$B$23,2,FALSE),"")</f>
        <v/>
      </c>
      <c r="M386" s="34" t="str">
        <f>IF(F386&lt;&gt;0,VLOOKUP(F386,'Prior Attainment'!$A$3:$B$23,2,FALSE),"")</f>
        <v/>
      </c>
      <c r="N386" s="34" t="str">
        <f>IF(G386&lt;&gt;0,VLOOKUP(G386,'Prior Attainment'!$A$3:$B$23,2,FALSE),"")</f>
        <v/>
      </c>
      <c r="O386" s="35" t="e">
        <f t="shared" si="29"/>
        <v>#DIV/0!</v>
      </c>
      <c r="P386" s="35" t="e">
        <f t="shared" si="30"/>
        <v>#DIV/0!</v>
      </c>
      <c r="Q386" s="36" t="e">
        <f>IF(P386&lt;&gt;"",VLOOKUP(P386,Expectations!$A$2:$B$25,2,TRUE),"")</f>
        <v>#DIV/0!</v>
      </c>
      <c r="R386" s="37" t="e">
        <f>IF(P386&lt;&gt;"",VLOOKUP(P386,Expectations!$A$2:$C$25,3,TRUE),"")</f>
        <v>#DIV/0!</v>
      </c>
      <c r="S386" s="17" t="str">
        <f>IF(H386&gt;0,VLOOKUP(H386,Reading!$A$3:$B$61,2,FALSE),"")</f>
        <v/>
      </c>
      <c r="T386" s="38" t="str">
        <f>IF(J386&gt;0,VLOOKUP(J386,'TA scores'!$A$2:$B$16,2,FALSE),"")</f>
        <v/>
      </c>
      <c r="U386" s="16" t="str">
        <f>IF(I386&gt;0,VLOOKUP(I386,Maths!$A$3:$B$121,2,FALSE),"")</f>
        <v/>
      </c>
      <c r="V386" s="16" t="str">
        <f>IF(K386&gt;0,VLOOKUP(K386,GPS!$A$3:$B$121,2,FALSE),"")</f>
        <v/>
      </c>
      <c r="W386" s="39" t="e">
        <f>IF(R386&lt;&gt;"",VLOOKUP(R386,Expectations!$C$2:$F$25,2,FALSE),"")</f>
        <v>#DIV/0!</v>
      </c>
      <c r="X386" s="39" t="e">
        <f>IF(R386&lt;&gt;"",VLOOKUP(R386,Expectations!$C$2:$F$25,3,FALSE),"")</f>
        <v>#DIV/0!</v>
      </c>
      <c r="Y386" s="39" t="e">
        <f>IF(R386&lt;&gt;"",VLOOKUP(R386,Expectations!$C$2:$F$25,4,FALSE),"")</f>
        <v>#DIV/0!</v>
      </c>
      <c r="Z386" s="5" t="str">
        <f t="shared" si="31"/>
        <v/>
      </c>
      <c r="AA386" s="5" t="str">
        <f t="shared" si="32"/>
        <v/>
      </c>
      <c r="AB386" s="5" t="str">
        <f t="shared" si="33"/>
        <v/>
      </c>
    </row>
    <row r="387" spans="1:28" x14ac:dyDescent="0.35">
      <c r="A387" s="20"/>
      <c r="B387" s="19"/>
      <c r="C387" s="19"/>
      <c r="D387" s="19"/>
      <c r="E387" s="18"/>
      <c r="F387" s="19"/>
      <c r="G387" s="19"/>
      <c r="H387" s="18"/>
      <c r="I387" s="19"/>
      <c r="J387" s="19"/>
      <c r="K387" s="19"/>
      <c r="L387" s="34" t="str">
        <f>IF(E387&lt;&gt;0,VLOOKUP(E387,'Prior Attainment'!$A$3:$B$23,2,FALSE),"")</f>
        <v/>
      </c>
      <c r="M387" s="34" t="str">
        <f>IF(F387&lt;&gt;0,VLOOKUP(F387,'Prior Attainment'!$A$3:$B$23,2,FALSE),"")</f>
        <v/>
      </c>
      <c r="N387" s="34" t="str">
        <f>IF(G387&lt;&gt;0,VLOOKUP(G387,'Prior Attainment'!$A$3:$B$23,2,FALSE),"")</f>
        <v/>
      </c>
      <c r="O387" s="35" t="e">
        <f t="shared" si="29"/>
        <v>#DIV/0!</v>
      </c>
      <c r="P387" s="35" t="e">
        <f t="shared" si="30"/>
        <v>#DIV/0!</v>
      </c>
      <c r="Q387" s="36" t="e">
        <f>IF(P387&lt;&gt;"",VLOOKUP(P387,Expectations!$A$2:$B$25,2,TRUE),"")</f>
        <v>#DIV/0!</v>
      </c>
      <c r="R387" s="37" t="e">
        <f>IF(P387&lt;&gt;"",VLOOKUP(P387,Expectations!$A$2:$C$25,3,TRUE),"")</f>
        <v>#DIV/0!</v>
      </c>
      <c r="S387" s="17" t="str">
        <f>IF(H387&gt;0,VLOOKUP(H387,Reading!$A$3:$B$61,2,FALSE),"")</f>
        <v/>
      </c>
      <c r="T387" s="38" t="str">
        <f>IF(J387&gt;0,VLOOKUP(J387,'TA scores'!$A$2:$B$16,2,FALSE),"")</f>
        <v/>
      </c>
      <c r="U387" s="16" t="str">
        <f>IF(I387&gt;0,VLOOKUP(I387,Maths!$A$3:$B$121,2,FALSE),"")</f>
        <v/>
      </c>
      <c r="V387" s="16" t="str">
        <f>IF(K387&gt;0,VLOOKUP(K387,GPS!$A$3:$B$121,2,FALSE),"")</f>
        <v/>
      </c>
      <c r="W387" s="39" t="e">
        <f>IF(R387&lt;&gt;"",VLOOKUP(R387,Expectations!$C$2:$F$25,2,FALSE),"")</f>
        <v>#DIV/0!</v>
      </c>
      <c r="X387" s="39" t="e">
        <f>IF(R387&lt;&gt;"",VLOOKUP(R387,Expectations!$C$2:$F$25,3,FALSE),"")</f>
        <v>#DIV/0!</v>
      </c>
      <c r="Y387" s="39" t="e">
        <f>IF(R387&lt;&gt;"",VLOOKUP(R387,Expectations!$C$2:$F$25,4,FALSE),"")</f>
        <v>#DIV/0!</v>
      </c>
      <c r="Z387" s="5" t="str">
        <f t="shared" si="31"/>
        <v/>
      </c>
      <c r="AA387" s="5" t="str">
        <f t="shared" si="32"/>
        <v/>
      </c>
      <c r="AB387" s="5" t="str">
        <f t="shared" si="33"/>
        <v/>
      </c>
    </row>
    <row r="388" spans="1:28" x14ac:dyDescent="0.35">
      <c r="A388" s="20"/>
      <c r="B388" s="19"/>
      <c r="C388" s="19"/>
      <c r="D388" s="19"/>
      <c r="E388" s="18"/>
      <c r="F388" s="19"/>
      <c r="G388" s="19"/>
      <c r="H388" s="18"/>
      <c r="I388" s="19"/>
      <c r="J388" s="19"/>
      <c r="K388" s="19"/>
      <c r="L388" s="34" t="str">
        <f>IF(E388&lt;&gt;0,VLOOKUP(E388,'Prior Attainment'!$A$3:$B$23,2,FALSE),"")</f>
        <v/>
      </c>
      <c r="M388" s="34" t="str">
        <f>IF(F388&lt;&gt;0,VLOOKUP(F388,'Prior Attainment'!$A$3:$B$23,2,FALSE),"")</f>
        <v/>
      </c>
      <c r="N388" s="34" t="str">
        <f>IF(G388&lt;&gt;0,VLOOKUP(G388,'Prior Attainment'!$A$3:$B$23,2,FALSE),"")</f>
        <v/>
      </c>
      <c r="O388" s="35" t="e">
        <f t="shared" si="29"/>
        <v>#DIV/0!</v>
      </c>
      <c r="P388" s="35" t="e">
        <f t="shared" si="30"/>
        <v>#DIV/0!</v>
      </c>
      <c r="Q388" s="36" t="e">
        <f>IF(P388&lt;&gt;"",VLOOKUP(P388,Expectations!$A$2:$B$25,2,TRUE),"")</f>
        <v>#DIV/0!</v>
      </c>
      <c r="R388" s="37" t="e">
        <f>IF(P388&lt;&gt;"",VLOOKUP(P388,Expectations!$A$2:$C$25,3,TRUE),"")</f>
        <v>#DIV/0!</v>
      </c>
      <c r="S388" s="17" t="str">
        <f>IF(H388&gt;0,VLOOKUP(H388,Reading!$A$3:$B$61,2,FALSE),"")</f>
        <v/>
      </c>
      <c r="T388" s="38" t="str">
        <f>IF(J388&gt;0,VLOOKUP(J388,'TA scores'!$A$2:$B$16,2,FALSE),"")</f>
        <v/>
      </c>
      <c r="U388" s="16" t="str">
        <f>IF(I388&gt;0,VLOOKUP(I388,Maths!$A$3:$B$121,2,FALSE),"")</f>
        <v/>
      </c>
      <c r="V388" s="16" t="str">
        <f>IF(K388&gt;0,VLOOKUP(K388,GPS!$A$3:$B$121,2,FALSE),"")</f>
        <v/>
      </c>
      <c r="W388" s="39" t="e">
        <f>IF(R388&lt;&gt;"",VLOOKUP(R388,Expectations!$C$2:$F$25,2,FALSE),"")</f>
        <v>#DIV/0!</v>
      </c>
      <c r="X388" s="39" t="e">
        <f>IF(R388&lt;&gt;"",VLOOKUP(R388,Expectations!$C$2:$F$25,3,FALSE),"")</f>
        <v>#DIV/0!</v>
      </c>
      <c r="Y388" s="39" t="e">
        <f>IF(R388&lt;&gt;"",VLOOKUP(R388,Expectations!$C$2:$F$25,4,FALSE),"")</f>
        <v>#DIV/0!</v>
      </c>
      <c r="Z388" s="5" t="str">
        <f t="shared" si="31"/>
        <v/>
      </c>
      <c r="AA388" s="5" t="str">
        <f t="shared" si="32"/>
        <v/>
      </c>
      <c r="AB388" s="5" t="str">
        <f t="shared" si="33"/>
        <v/>
      </c>
    </row>
    <row r="389" spans="1:28" x14ac:dyDescent="0.35">
      <c r="A389" s="20"/>
      <c r="B389" s="19"/>
      <c r="C389" s="19"/>
      <c r="D389" s="19"/>
      <c r="E389" s="18"/>
      <c r="F389" s="19"/>
      <c r="G389" s="19"/>
      <c r="H389" s="18"/>
      <c r="I389" s="19"/>
      <c r="J389" s="19"/>
      <c r="K389" s="19"/>
      <c r="L389" s="34" t="str">
        <f>IF(E389&lt;&gt;0,VLOOKUP(E389,'Prior Attainment'!$A$3:$B$23,2,FALSE),"")</f>
        <v/>
      </c>
      <c r="M389" s="34" t="str">
        <f>IF(F389&lt;&gt;0,VLOOKUP(F389,'Prior Attainment'!$A$3:$B$23,2,FALSE),"")</f>
        <v/>
      </c>
      <c r="N389" s="34" t="str">
        <f>IF(G389&lt;&gt;0,VLOOKUP(G389,'Prior Attainment'!$A$3:$B$23,2,FALSE),"")</f>
        <v/>
      </c>
      <c r="O389" s="35" t="e">
        <f t="shared" si="29"/>
        <v>#DIV/0!</v>
      </c>
      <c r="P389" s="35" t="e">
        <f t="shared" si="30"/>
        <v>#DIV/0!</v>
      </c>
      <c r="Q389" s="36" t="e">
        <f>IF(P389&lt;&gt;"",VLOOKUP(P389,Expectations!$A$2:$B$25,2,TRUE),"")</f>
        <v>#DIV/0!</v>
      </c>
      <c r="R389" s="37" t="e">
        <f>IF(P389&lt;&gt;"",VLOOKUP(P389,Expectations!$A$2:$C$25,3,TRUE),"")</f>
        <v>#DIV/0!</v>
      </c>
      <c r="S389" s="17" t="str">
        <f>IF(H389&gt;0,VLOOKUP(H389,Reading!$A$3:$B$61,2,FALSE),"")</f>
        <v/>
      </c>
      <c r="T389" s="38" t="str">
        <f>IF(J389&gt;0,VLOOKUP(J389,'TA scores'!$A$2:$B$16,2,FALSE),"")</f>
        <v/>
      </c>
      <c r="U389" s="16" t="str">
        <f>IF(I389&gt;0,VLOOKUP(I389,Maths!$A$3:$B$121,2,FALSE),"")</f>
        <v/>
      </c>
      <c r="V389" s="16" t="str">
        <f>IF(K389&gt;0,VLOOKUP(K389,GPS!$A$3:$B$121,2,FALSE),"")</f>
        <v/>
      </c>
      <c r="W389" s="39" t="e">
        <f>IF(R389&lt;&gt;"",VLOOKUP(R389,Expectations!$C$2:$F$25,2,FALSE),"")</f>
        <v>#DIV/0!</v>
      </c>
      <c r="X389" s="39" t="e">
        <f>IF(R389&lt;&gt;"",VLOOKUP(R389,Expectations!$C$2:$F$25,3,FALSE),"")</f>
        <v>#DIV/0!</v>
      </c>
      <c r="Y389" s="39" t="e">
        <f>IF(R389&lt;&gt;"",VLOOKUP(R389,Expectations!$C$2:$F$25,4,FALSE),"")</f>
        <v>#DIV/0!</v>
      </c>
      <c r="Z389" s="5" t="str">
        <f t="shared" si="31"/>
        <v/>
      </c>
      <c r="AA389" s="5" t="str">
        <f t="shared" si="32"/>
        <v/>
      </c>
      <c r="AB389" s="5" t="str">
        <f t="shared" si="33"/>
        <v/>
      </c>
    </row>
    <row r="390" spans="1:28" x14ac:dyDescent="0.35">
      <c r="A390" s="20"/>
      <c r="B390" s="19"/>
      <c r="C390" s="19"/>
      <c r="D390" s="19"/>
      <c r="E390" s="18"/>
      <c r="F390" s="19"/>
      <c r="G390" s="19"/>
      <c r="H390" s="18"/>
      <c r="I390" s="19"/>
      <c r="J390" s="19"/>
      <c r="K390" s="19"/>
      <c r="L390" s="34" t="str">
        <f>IF(E390&lt;&gt;0,VLOOKUP(E390,'Prior Attainment'!$A$3:$B$23,2,FALSE),"")</f>
        <v/>
      </c>
      <c r="M390" s="34" t="str">
        <f>IF(F390&lt;&gt;0,VLOOKUP(F390,'Prior Attainment'!$A$3:$B$23,2,FALSE),"")</f>
        <v/>
      </c>
      <c r="N390" s="34" t="str">
        <f>IF(G390&lt;&gt;0,VLOOKUP(G390,'Prior Attainment'!$A$3:$B$23,2,FALSE),"")</f>
        <v/>
      </c>
      <c r="O390" s="35" t="e">
        <f t="shared" ref="O390:O453" si="34">AVERAGEIF(L390:M390,"&lt;&gt;0")</f>
        <v>#DIV/0!</v>
      </c>
      <c r="P390" s="35" t="e">
        <f t="shared" ref="P390:P453" si="35">AVERAGEIF(N390:O390,"&lt;&gt;0")</f>
        <v>#DIV/0!</v>
      </c>
      <c r="Q390" s="36" t="e">
        <f>IF(P390&lt;&gt;"",VLOOKUP(P390,Expectations!$A$2:$B$25,2,TRUE),"")</f>
        <v>#DIV/0!</v>
      </c>
      <c r="R390" s="37" t="e">
        <f>IF(P390&lt;&gt;"",VLOOKUP(P390,Expectations!$A$2:$C$25,3,TRUE),"")</f>
        <v>#DIV/0!</v>
      </c>
      <c r="S390" s="17" t="str">
        <f>IF(H390&gt;0,VLOOKUP(H390,Reading!$A$3:$B$61,2,FALSE),"")</f>
        <v/>
      </c>
      <c r="T390" s="38" t="str">
        <f>IF(J390&gt;0,VLOOKUP(J390,'TA scores'!$A$2:$B$16,2,FALSE),"")</f>
        <v/>
      </c>
      <c r="U390" s="16" t="str">
        <f>IF(I390&gt;0,VLOOKUP(I390,Maths!$A$3:$B$121,2,FALSE),"")</f>
        <v/>
      </c>
      <c r="V390" s="16" t="str">
        <f>IF(K390&gt;0,VLOOKUP(K390,GPS!$A$3:$B$121,2,FALSE),"")</f>
        <v/>
      </c>
      <c r="W390" s="39" t="e">
        <f>IF(R390&lt;&gt;"",VLOOKUP(R390,Expectations!$C$2:$F$25,2,FALSE),"")</f>
        <v>#DIV/0!</v>
      </c>
      <c r="X390" s="39" t="e">
        <f>IF(R390&lt;&gt;"",VLOOKUP(R390,Expectations!$C$2:$F$25,3,FALSE),"")</f>
        <v>#DIV/0!</v>
      </c>
      <c r="Y390" s="39" t="e">
        <f>IF(R390&lt;&gt;"",VLOOKUP(R390,Expectations!$C$2:$F$25,4,FALSE),"")</f>
        <v>#DIV/0!</v>
      </c>
      <c r="Z390" s="5" t="str">
        <f t="shared" si="31"/>
        <v/>
      </c>
      <c r="AA390" s="5" t="str">
        <f t="shared" si="32"/>
        <v/>
      </c>
      <c r="AB390" s="5" t="str">
        <f t="shared" si="33"/>
        <v/>
      </c>
    </row>
    <row r="391" spans="1:28" x14ac:dyDescent="0.35">
      <c r="A391" s="20"/>
      <c r="B391" s="19"/>
      <c r="C391" s="19"/>
      <c r="D391" s="19"/>
      <c r="E391" s="18"/>
      <c r="F391" s="19"/>
      <c r="G391" s="19"/>
      <c r="H391" s="18"/>
      <c r="I391" s="19"/>
      <c r="J391" s="19"/>
      <c r="K391" s="19"/>
      <c r="L391" s="34" t="str">
        <f>IF(E391&lt;&gt;0,VLOOKUP(E391,'Prior Attainment'!$A$3:$B$23,2,FALSE),"")</f>
        <v/>
      </c>
      <c r="M391" s="34" t="str">
        <f>IF(F391&lt;&gt;0,VLOOKUP(F391,'Prior Attainment'!$A$3:$B$23,2,FALSE),"")</f>
        <v/>
      </c>
      <c r="N391" s="34" t="str">
        <f>IF(G391&lt;&gt;0,VLOOKUP(G391,'Prior Attainment'!$A$3:$B$23,2,FALSE),"")</f>
        <v/>
      </c>
      <c r="O391" s="35" t="e">
        <f t="shared" si="34"/>
        <v>#DIV/0!</v>
      </c>
      <c r="P391" s="35" t="e">
        <f t="shared" si="35"/>
        <v>#DIV/0!</v>
      </c>
      <c r="Q391" s="36" t="e">
        <f>IF(P391&lt;&gt;"",VLOOKUP(P391,Expectations!$A$2:$B$25,2,TRUE),"")</f>
        <v>#DIV/0!</v>
      </c>
      <c r="R391" s="37" t="e">
        <f>IF(P391&lt;&gt;"",VLOOKUP(P391,Expectations!$A$2:$C$25,3,TRUE),"")</f>
        <v>#DIV/0!</v>
      </c>
      <c r="S391" s="17" t="str">
        <f>IF(H391&gt;0,VLOOKUP(H391,Reading!$A$3:$B$61,2,FALSE),"")</f>
        <v/>
      </c>
      <c r="T391" s="38" t="str">
        <f>IF(J391&gt;0,VLOOKUP(J391,'TA scores'!$A$2:$B$16,2,FALSE),"")</f>
        <v/>
      </c>
      <c r="U391" s="16" t="str">
        <f>IF(I391&gt;0,VLOOKUP(I391,Maths!$A$3:$B$121,2,FALSE),"")</f>
        <v/>
      </c>
      <c r="V391" s="16" t="str">
        <f>IF(K391&gt;0,VLOOKUP(K391,GPS!$A$3:$B$121,2,FALSE),"")</f>
        <v/>
      </c>
      <c r="W391" s="39" t="e">
        <f>IF(R391&lt;&gt;"",VLOOKUP(R391,Expectations!$C$2:$F$25,2,FALSE),"")</f>
        <v>#DIV/0!</v>
      </c>
      <c r="X391" s="39" t="e">
        <f>IF(R391&lt;&gt;"",VLOOKUP(R391,Expectations!$C$2:$F$25,3,FALSE),"")</f>
        <v>#DIV/0!</v>
      </c>
      <c r="Y391" s="39" t="e">
        <f>IF(R391&lt;&gt;"",VLOOKUP(R391,Expectations!$C$2:$F$25,4,FALSE),"")</f>
        <v>#DIV/0!</v>
      </c>
      <c r="Z391" s="5" t="str">
        <f t="shared" si="31"/>
        <v/>
      </c>
      <c r="AA391" s="5" t="str">
        <f t="shared" si="32"/>
        <v/>
      </c>
      <c r="AB391" s="5" t="str">
        <f t="shared" si="33"/>
        <v/>
      </c>
    </row>
    <row r="392" spans="1:28" x14ac:dyDescent="0.35">
      <c r="A392" s="20"/>
      <c r="B392" s="19"/>
      <c r="C392" s="19"/>
      <c r="D392" s="19"/>
      <c r="E392" s="18"/>
      <c r="F392" s="19"/>
      <c r="G392" s="19"/>
      <c r="H392" s="18"/>
      <c r="I392" s="19"/>
      <c r="J392" s="19"/>
      <c r="K392" s="19"/>
      <c r="L392" s="34" t="str">
        <f>IF(E392&lt;&gt;0,VLOOKUP(E392,'Prior Attainment'!$A$3:$B$23,2,FALSE),"")</f>
        <v/>
      </c>
      <c r="M392" s="34" t="str">
        <f>IF(F392&lt;&gt;0,VLOOKUP(F392,'Prior Attainment'!$A$3:$B$23,2,FALSE),"")</f>
        <v/>
      </c>
      <c r="N392" s="34" t="str">
        <f>IF(G392&lt;&gt;0,VLOOKUP(G392,'Prior Attainment'!$A$3:$B$23,2,FALSE),"")</f>
        <v/>
      </c>
      <c r="O392" s="35" t="e">
        <f t="shared" si="34"/>
        <v>#DIV/0!</v>
      </c>
      <c r="P392" s="35" t="e">
        <f t="shared" si="35"/>
        <v>#DIV/0!</v>
      </c>
      <c r="Q392" s="36" t="e">
        <f>IF(P392&lt;&gt;"",VLOOKUP(P392,Expectations!$A$2:$B$25,2,TRUE),"")</f>
        <v>#DIV/0!</v>
      </c>
      <c r="R392" s="37" t="e">
        <f>IF(P392&lt;&gt;"",VLOOKUP(P392,Expectations!$A$2:$C$25,3,TRUE),"")</f>
        <v>#DIV/0!</v>
      </c>
      <c r="S392" s="17" t="str">
        <f>IF(H392&gt;0,VLOOKUP(H392,Reading!$A$3:$B$61,2,FALSE),"")</f>
        <v/>
      </c>
      <c r="T392" s="38" t="str">
        <f>IF(J392&gt;0,VLOOKUP(J392,'TA scores'!$A$2:$B$16,2,FALSE),"")</f>
        <v/>
      </c>
      <c r="U392" s="16" t="str">
        <f>IF(I392&gt;0,VLOOKUP(I392,Maths!$A$3:$B$121,2,FALSE),"")</f>
        <v/>
      </c>
      <c r="V392" s="16" t="str">
        <f>IF(K392&gt;0,VLOOKUP(K392,GPS!$A$3:$B$121,2,FALSE),"")</f>
        <v/>
      </c>
      <c r="W392" s="39" t="e">
        <f>IF(R392&lt;&gt;"",VLOOKUP(R392,Expectations!$C$2:$F$25,2,FALSE),"")</f>
        <v>#DIV/0!</v>
      </c>
      <c r="X392" s="39" t="e">
        <f>IF(R392&lt;&gt;"",VLOOKUP(R392,Expectations!$C$2:$F$25,3,FALSE),"")</f>
        <v>#DIV/0!</v>
      </c>
      <c r="Y392" s="39" t="e">
        <f>IF(R392&lt;&gt;"",VLOOKUP(R392,Expectations!$C$2:$F$25,4,FALSE),"")</f>
        <v>#DIV/0!</v>
      </c>
      <c r="Z392" s="5" t="str">
        <f t="shared" si="31"/>
        <v/>
      </c>
      <c r="AA392" s="5" t="str">
        <f t="shared" si="32"/>
        <v/>
      </c>
      <c r="AB392" s="5" t="str">
        <f t="shared" si="33"/>
        <v/>
      </c>
    </row>
    <row r="393" spans="1:28" x14ac:dyDescent="0.35">
      <c r="A393" s="20"/>
      <c r="B393" s="19"/>
      <c r="C393" s="19"/>
      <c r="D393" s="19"/>
      <c r="E393" s="18"/>
      <c r="F393" s="19"/>
      <c r="G393" s="19"/>
      <c r="H393" s="18"/>
      <c r="I393" s="19"/>
      <c r="J393" s="19"/>
      <c r="K393" s="19"/>
      <c r="L393" s="34" t="str">
        <f>IF(E393&lt;&gt;0,VLOOKUP(E393,'Prior Attainment'!$A$3:$B$23,2,FALSE),"")</f>
        <v/>
      </c>
      <c r="M393" s="34" t="str">
        <f>IF(F393&lt;&gt;0,VLOOKUP(F393,'Prior Attainment'!$A$3:$B$23,2,FALSE),"")</f>
        <v/>
      </c>
      <c r="N393" s="34" t="str">
        <f>IF(G393&lt;&gt;0,VLOOKUP(G393,'Prior Attainment'!$A$3:$B$23,2,FALSE),"")</f>
        <v/>
      </c>
      <c r="O393" s="35" t="e">
        <f t="shared" si="34"/>
        <v>#DIV/0!</v>
      </c>
      <c r="P393" s="35" t="e">
        <f t="shared" si="35"/>
        <v>#DIV/0!</v>
      </c>
      <c r="Q393" s="36" t="e">
        <f>IF(P393&lt;&gt;"",VLOOKUP(P393,Expectations!$A$2:$B$25,2,TRUE),"")</f>
        <v>#DIV/0!</v>
      </c>
      <c r="R393" s="37" t="e">
        <f>IF(P393&lt;&gt;"",VLOOKUP(P393,Expectations!$A$2:$C$25,3,TRUE),"")</f>
        <v>#DIV/0!</v>
      </c>
      <c r="S393" s="17" t="str">
        <f>IF(H393&gt;0,VLOOKUP(H393,Reading!$A$3:$B$61,2,FALSE),"")</f>
        <v/>
      </c>
      <c r="T393" s="38" t="str">
        <f>IF(J393&gt;0,VLOOKUP(J393,'TA scores'!$A$2:$B$16,2,FALSE),"")</f>
        <v/>
      </c>
      <c r="U393" s="16" t="str">
        <f>IF(I393&gt;0,VLOOKUP(I393,Maths!$A$3:$B$121,2,FALSE),"")</f>
        <v/>
      </c>
      <c r="V393" s="16" t="str">
        <f>IF(K393&gt;0,VLOOKUP(K393,GPS!$A$3:$B$121,2,FALSE),"")</f>
        <v/>
      </c>
      <c r="W393" s="39" t="e">
        <f>IF(R393&lt;&gt;"",VLOOKUP(R393,Expectations!$C$2:$F$25,2,FALSE),"")</f>
        <v>#DIV/0!</v>
      </c>
      <c r="X393" s="39" t="e">
        <f>IF(R393&lt;&gt;"",VLOOKUP(R393,Expectations!$C$2:$F$25,3,FALSE),"")</f>
        <v>#DIV/0!</v>
      </c>
      <c r="Y393" s="39" t="e">
        <f>IF(R393&lt;&gt;"",VLOOKUP(R393,Expectations!$C$2:$F$25,4,FALSE),"")</f>
        <v>#DIV/0!</v>
      </c>
      <c r="Z393" s="5" t="str">
        <f t="shared" ref="Z393:Z456" si="36">IF(ISNUMBER(S393),S393-W393,"")</f>
        <v/>
      </c>
      <c r="AA393" s="5" t="str">
        <f t="shared" ref="AA393:AA456" si="37">IF(ISNUMBER(T393),T393-X393,"")</f>
        <v/>
      </c>
      <c r="AB393" s="5" t="str">
        <f t="shared" ref="AB393:AB456" si="38">IF(ISNUMBER(U393),U393-Y393,"")</f>
        <v/>
      </c>
    </row>
    <row r="394" spans="1:28" x14ac:dyDescent="0.35">
      <c r="A394" s="20"/>
      <c r="B394" s="19"/>
      <c r="C394" s="19"/>
      <c r="D394" s="19"/>
      <c r="E394" s="18"/>
      <c r="F394" s="19"/>
      <c r="G394" s="19"/>
      <c r="H394" s="18"/>
      <c r="I394" s="19"/>
      <c r="J394" s="19"/>
      <c r="K394" s="19"/>
      <c r="L394" s="34" t="str">
        <f>IF(E394&lt;&gt;0,VLOOKUP(E394,'Prior Attainment'!$A$3:$B$23,2,FALSE),"")</f>
        <v/>
      </c>
      <c r="M394" s="34" t="str">
        <f>IF(F394&lt;&gt;0,VLOOKUP(F394,'Prior Attainment'!$A$3:$B$23,2,FALSE),"")</f>
        <v/>
      </c>
      <c r="N394" s="34" t="str">
        <f>IF(G394&lt;&gt;0,VLOOKUP(G394,'Prior Attainment'!$A$3:$B$23,2,FALSE),"")</f>
        <v/>
      </c>
      <c r="O394" s="35" t="e">
        <f t="shared" si="34"/>
        <v>#DIV/0!</v>
      </c>
      <c r="P394" s="35" t="e">
        <f t="shared" si="35"/>
        <v>#DIV/0!</v>
      </c>
      <c r="Q394" s="36" t="e">
        <f>IF(P394&lt;&gt;"",VLOOKUP(P394,Expectations!$A$2:$B$25,2,TRUE),"")</f>
        <v>#DIV/0!</v>
      </c>
      <c r="R394" s="37" t="e">
        <f>IF(P394&lt;&gt;"",VLOOKUP(P394,Expectations!$A$2:$C$25,3,TRUE),"")</f>
        <v>#DIV/0!</v>
      </c>
      <c r="S394" s="17" t="str">
        <f>IF(H394&gt;0,VLOOKUP(H394,Reading!$A$3:$B$61,2,FALSE),"")</f>
        <v/>
      </c>
      <c r="T394" s="38" t="str">
        <f>IF(J394&gt;0,VLOOKUP(J394,'TA scores'!$A$2:$B$16,2,FALSE),"")</f>
        <v/>
      </c>
      <c r="U394" s="16" t="str">
        <f>IF(I394&gt;0,VLOOKUP(I394,Maths!$A$3:$B$121,2,FALSE),"")</f>
        <v/>
      </c>
      <c r="V394" s="16" t="str">
        <f>IF(K394&gt;0,VLOOKUP(K394,GPS!$A$3:$B$121,2,FALSE),"")</f>
        <v/>
      </c>
      <c r="W394" s="39" t="e">
        <f>IF(R394&lt;&gt;"",VLOOKUP(R394,Expectations!$C$2:$F$25,2,FALSE),"")</f>
        <v>#DIV/0!</v>
      </c>
      <c r="X394" s="39" t="e">
        <f>IF(R394&lt;&gt;"",VLOOKUP(R394,Expectations!$C$2:$F$25,3,FALSE),"")</f>
        <v>#DIV/0!</v>
      </c>
      <c r="Y394" s="39" t="e">
        <f>IF(R394&lt;&gt;"",VLOOKUP(R394,Expectations!$C$2:$F$25,4,FALSE),"")</f>
        <v>#DIV/0!</v>
      </c>
      <c r="Z394" s="5" t="str">
        <f t="shared" si="36"/>
        <v/>
      </c>
      <c r="AA394" s="5" t="str">
        <f t="shared" si="37"/>
        <v/>
      </c>
      <c r="AB394" s="5" t="str">
        <f t="shared" si="38"/>
        <v/>
      </c>
    </row>
    <row r="395" spans="1:28" x14ac:dyDescent="0.35">
      <c r="A395" s="20"/>
      <c r="B395" s="19"/>
      <c r="C395" s="19"/>
      <c r="D395" s="19"/>
      <c r="E395" s="18"/>
      <c r="F395" s="19"/>
      <c r="G395" s="19"/>
      <c r="H395" s="18"/>
      <c r="I395" s="19"/>
      <c r="J395" s="19"/>
      <c r="K395" s="19"/>
      <c r="L395" s="34" t="str">
        <f>IF(E395&lt;&gt;0,VLOOKUP(E395,'Prior Attainment'!$A$3:$B$23,2,FALSE),"")</f>
        <v/>
      </c>
      <c r="M395" s="34" t="str">
        <f>IF(F395&lt;&gt;0,VLOOKUP(F395,'Prior Attainment'!$A$3:$B$23,2,FALSE),"")</f>
        <v/>
      </c>
      <c r="N395" s="34" t="str">
        <f>IF(G395&lt;&gt;0,VLOOKUP(G395,'Prior Attainment'!$A$3:$B$23,2,FALSE),"")</f>
        <v/>
      </c>
      <c r="O395" s="35" t="e">
        <f t="shared" si="34"/>
        <v>#DIV/0!</v>
      </c>
      <c r="P395" s="35" t="e">
        <f t="shared" si="35"/>
        <v>#DIV/0!</v>
      </c>
      <c r="Q395" s="36" t="e">
        <f>IF(P395&lt;&gt;"",VLOOKUP(P395,Expectations!$A$2:$B$25,2,TRUE),"")</f>
        <v>#DIV/0!</v>
      </c>
      <c r="R395" s="37" t="e">
        <f>IF(P395&lt;&gt;"",VLOOKUP(P395,Expectations!$A$2:$C$25,3,TRUE),"")</f>
        <v>#DIV/0!</v>
      </c>
      <c r="S395" s="17" t="str">
        <f>IF(H395&gt;0,VLOOKUP(H395,Reading!$A$3:$B$61,2,FALSE),"")</f>
        <v/>
      </c>
      <c r="T395" s="38" t="str">
        <f>IF(J395&gt;0,VLOOKUP(J395,'TA scores'!$A$2:$B$16,2,FALSE),"")</f>
        <v/>
      </c>
      <c r="U395" s="16" t="str">
        <f>IF(I395&gt;0,VLOOKUP(I395,Maths!$A$3:$B$121,2,FALSE),"")</f>
        <v/>
      </c>
      <c r="V395" s="16" t="str">
        <f>IF(K395&gt;0,VLOOKUP(K395,GPS!$A$3:$B$121,2,FALSE),"")</f>
        <v/>
      </c>
      <c r="W395" s="39" t="e">
        <f>IF(R395&lt;&gt;"",VLOOKUP(R395,Expectations!$C$2:$F$25,2,FALSE),"")</f>
        <v>#DIV/0!</v>
      </c>
      <c r="X395" s="39" t="e">
        <f>IF(R395&lt;&gt;"",VLOOKUP(R395,Expectations!$C$2:$F$25,3,FALSE),"")</f>
        <v>#DIV/0!</v>
      </c>
      <c r="Y395" s="39" t="e">
        <f>IF(R395&lt;&gt;"",VLOOKUP(R395,Expectations!$C$2:$F$25,4,FALSE),"")</f>
        <v>#DIV/0!</v>
      </c>
      <c r="Z395" s="5" t="str">
        <f t="shared" si="36"/>
        <v/>
      </c>
      <c r="AA395" s="5" t="str">
        <f t="shared" si="37"/>
        <v/>
      </c>
      <c r="AB395" s="5" t="str">
        <f t="shared" si="38"/>
        <v/>
      </c>
    </row>
    <row r="396" spans="1:28" x14ac:dyDescent="0.35">
      <c r="A396" s="20"/>
      <c r="B396" s="19"/>
      <c r="C396" s="19"/>
      <c r="D396" s="19"/>
      <c r="E396" s="18"/>
      <c r="F396" s="19"/>
      <c r="G396" s="19"/>
      <c r="H396" s="18"/>
      <c r="I396" s="19"/>
      <c r="J396" s="19"/>
      <c r="K396" s="19"/>
      <c r="L396" s="34" t="str">
        <f>IF(E396&lt;&gt;0,VLOOKUP(E396,'Prior Attainment'!$A$3:$B$23,2,FALSE),"")</f>
        <v/>
      </c>
      <c r="M396" s="34" t="str">
        <f>IF(F396&lt;&gt;0,VLOOKUP(F396,'Prior Attainment'!$A$3:$B$23,2,FALSE),"")</f>
        <v/>
      </c>
      <c r="N396" s="34" t="str">
        <f>IF(G396&lt;&gt;0,VLOOKUP(G396,'Prior Attainment'!$A$3:$B$23,2,FALSE),"")</f>
        <v/>
      </c>
      <c r="O396" s="35" t="e">
        <f t="shared" si="34"/>
        <v>#DIV/0!</v>
      </c>
      <c r="P396" s="35" t="e">
        <f t="shared" si="35"/>
        <v>#DIV/0!</v>
      </c>
      <c r="Q396" s="36" t="e">
        <f>IF(P396&lt;&gt;"",VLOOKUP(P396,Expectations!$A$2:$B$25,2,TRUE),"")</f>
        <v>#DIV/0!</v>
      </c>
      <c r="R396" s="37" t="e">
        <f>IF(P396&lt;&gt;"",VLOOKUP(P396,Expectations!$A$2:$C$25,3,TRUE),"")</f>
        <v>#DIV/0!</v>
      </c>
      <c r="S396" s="17" t="str">
        <f>IF(H396&gt;0,VLOOKUP(H396,Reading!$A$3:$B$61,2,FALSE),"")</f>
        <v/>
      </c>
      <c r="T396" s="38" t="str">
        <f>IF(J396&gt;0,VLOOKUP(J396,'TA scores'!$A$2:$B$16,2,FALSE),"")</f>
        <v/>
      </c>
      <c r="U396" s="16" t="str">
        <f>IF(I396&gt;0,VLOOKUP(I396,Maths!$A$3:$B$121,2,FALSE),"")</f>
        <v/>
      </c>
      <c r="V396" s="16" t="str">
        <f>IF(K396&gt;0,VLOOKUP(K396,GPS!$A$3:$B$121,2,FALSE),"")</f>
        <v/>
      </c>
      <c r="W396" s="39" t="e">
        <f>IF(R396&lt;&gt;"",VLOOKUP(R396,Expectations!$C$2:$F$25,2,FALSE),"")</f>
        <v>#DIV/0!</v>
      </c>
      <c r="X396" s="39" t="e">
        <f>IF(R396&lt;&gt;"",VLOOKUP(R396,Expectations!$C$2:$F$25,3,FALSE),"")</f>
        <v>#DIV/0!</v>
      </c>
      <c r="Y396" s="39" t="e">
        <f>IF(R396&lt;&gt;"",VLOOKUP(R396,Expectations!$C$2:$F$25,4,FALSE),"")</f>
        <v>#DIV/0!</v>
      </c>
      <c r="Z396" s="5" t="str">
        <f t="shared" si="36"/>
        <v/>
      </c>
      <c r="AA396" s="5" t="str">
        <f t="shared" si="37"/>
        <v/>
      </c>
      <c r="AB396" s="5" t="str">
        <f t="shared" si="38"/>
        <v/>
      </c>
    </row>
    <row r="397" spans="1:28" x14ac:dyDescent="0.35">
      <c r="A397" s="20"/>
      <c r="B397" s="19"/>
      <c r="C397" s="19"/>
      <c r="D397" s="19"/>
      <c r="E397" s="18"/>
      <c r="F397" s="19"/>
      <c r="G397" s="19"/>
      <c r="H397" s="18"/>
      <c r="I397" s="19"/>
      <c r="J397" s="19"/>
      <c r="K397" s="19"/>
      <c r="L397" s="34" t="str">
        <f>IF(E397&lt;&gt;0,VLOOKUP(E397,'Prior Attainment'!$A$3:$B$23,2,FALSE),"")</f>
        <v/>
      </c>
      <c r="M397" s="34" t="str">
        <f>IF(F397&lt;&gt;0,VLOOKUP(F397,'Prior Attainment'!$A$3:$B$23,2,FALSE),"")</f>
        <v/>
      </c>
      <c r="N397" s="34" t="str">
        <f>IF(G397&lt;&gt;0,VLOOKUP(G397,'Prior Attainment'!$A$3:$B$23,2,FALSE),"")</f>
        <v/>
      </c>
      <c r="O397" s="35" t="e">
        <f t="shared" si="34"/>
        <v>#DIV/0!</v>
      </c>
      <c r="P397" s="35" t="e">
        <f t="shared" si="35"/>
        <v>#DIV/0!</v>
      </c>
      <c r="Q397" s="36" t="e">
        <f>IF(P397&lt;&gt;"",VLOOKUP(P397,Expectations!$A$2:$B$25,2,TRUE),"")</f>
        <v>#DIV/0!</v>
      </c>
      <c r="R397" s="37" t="e">
        <f>IF(P397&lt;&gt;"",VLOOKUP(P397,Expectations!$A$2:$C$25,3,TRUE),"")</f>
        <v>#DIV/0!</v>
      </c>
      <c r="S397" s="17" t="str">
        <f>IF(H397&gt;0,VLOOKUP(H397,Reading!$A$3:$B$61,2,FALSE),"")</f>
        <v/>
      </c>
      <c r="T397" s="38" t="str">
        <f>IF(J397&gt;0,VLOOKUP(J397,'TA scores'!$A$2:$B$16,2,FALSE),"")</f>
        <v/>
      </c>
      <c r="U397" s="16" t="str">
        <f>IF(I397&gt;0,VLOOKUP(I397,Maths!$A$3:$B$121,2,FALSE),"")</f>
        <v/>
      </c>
      <c r="V397" s="16" t="str">
        <f>IF(K397&gt;0,VLOOKUP(K397,GPS!$A$3:$B$121,2,FALSE),"")</f>
        <v/>
      </c>
      <c r="W397" s="39" t="e">
        <f>IF(R397&lt;&gt;"",VLOOKUP(R397,Expectations!$C$2:$F$25,2,FALSE),"")</f>
        <v>#DIV/0!</v>
      </c>
      <c r="X397" s="39" t="e">
        <f>IF(R397&lt;&gt;"",VLOOKUP(R397,Expectations!$C$2:$F$25,3,FALSE),"")</f>
        <v>#DIV/0!</v>
      </c>
      <c r="Y397" s="39" t="e">
        <f>IF(R397&lt;&gt;"",VLOOKUP(R397,Expectations!$C$2:$F$25,4,FALSE),"")</f>
        <v>#DIV/0!</v>
      </c>
      <c r="Z397" s="5" t="str">
        <f t="shared" si="36"/>
        <v/>
      </c>
      <c r="AA397" s="5" t="str">
        <f t="shared" si="37"/>
        <v/>
      </c>
      <c r="AB397" s="5" t="str">
        <f t="shared" si="38"/>
        <v/>
      </c>
    </row>
    <row r="398" spans="1:28" x14ac:dyDescent="0.35">
      <c r="A398" s="20"/>
      <c r="B398" s="19"/>
      <c r="C398" s="19"/>
      <c r="D398" s="19"/>
      <c r="E398" s="18"/>
      <c r="F398" s="19"/>
      <c r="G398" s="19"/>
      <c r="H398" s="18"/>
      <c r="I398" s="19"/>
      <c r="J398" s="19"/>
      <c r="K398" s="19"/>
      <c r="L398" s="34" t="str">
        <f>IF(E398&lt;&gt;0,VLOOKUP(E398,'Prior Attainment'!$A$3:$B$23,2,FALSE),"")</f>
        <v/>
      </c>
      <c r="M398" s="34" t="str">
        <f>IF(F398&lt;&gt;0,VLOOKUP(F398,'Prior Attainment'!$A$3:$B$23,2,FALSE),"")</f>
        <v/>
      </c>
      <c r="N398" s="34" t="str">
        <f>IF(G398&lt;&gt;0,VLOOKUP(G398,'Prior Attainment'!$A$3:$B$23,2,FALSE),"")</f>
        <v/>
      </c>
      <c r="O398" s="35" t="e">
        <f t="shared" si="34"/>
        <v>#DIV/0!</v>
      </c>
      <c r="P398" s="35" t="e">
        <f t="shared" si="35"/>
        <v>#DIV/0!</v>
      </c>
      <c r="Q398" s="36" t="e">
        <f>IF(P398&lt;&gt;"",VLOOKUP(P398,Expectations!$A$2:$B$25,2,TRUE),"")</f>
        <v>#DIV/0!</v>
      </c>
      <c r="R398" s="37" t="e">
        <f>IF(P398&lt;&gt;"",VLOOKUP(P398,Expectations!$A$2:$C$25,3,TRUE),"")</f>
        <v>#DIV/0!</v>
      </c>
      <c r="S398" s="17" t="str">
        <f>IF(H398&gt;0,VLOOKUP(H398,Reading!$A$3:$B$61,2,FALSE),"")</f>
        <v/>
      </c>
      <c r="T398" s="38" t="str">
        <f>IF(J398&gt;0,VLOOKUP(J398,'TA scores'!$A$2:$B$16,2,FALSE),"")</f>
        <v/>
      </c>
      <c r="U398" s="16" t="str">
        <f>IF(I398&gt;0,VLOOKUP(I398,Maths!$A$3:$B$121,2,FALSE),"")</f>
        <v/>
      </c>
      <c r="V398" s="16" t="str">
        <f>IF(K398&gt;0,VLOOKUP(K398,GPS!$A$3:$B$121,2,FALSE),"")</f>
        <v/>
      </c>
      <c r="W398" s="39" t="e">
        <f>IF(R398&lt;&gt;"",VLOOKUP(R398,Expectations!$C$2:$F$25,2,FALSE),"")</f>
        <v>#DIV/0!</v>
      </c>
      <c r="X398" s="39" t="e">
        <f>IF(R398&lt;&gt;"",VLOOKUP(R398,Expectations!$C$2:$F$25,3,FALSE),"")</f>
        <v>#DIV/0!</v>
      </c>
      <c r="Y398" s="39" t="e">
        <f>IF(R398&lt;&gt;"",VLOOKUP(R398,Expectations!$C$2:$F$25,4,FALSE),"")</f>
        <v>#DIV/0!</v>
      </c>
      <c r="Z398" s="5" t="str">
        <f t="shared" si="36"/>
        <v/>
      </c>
      <c r="AA398" s="5" t="str">
        <f t="shared" si="37"/>
        <v/>
      </c>
      <c r="AB398" s="5" t="str">
        <f t="shared" si="38"/>
        <v/>
      </c>
    </row>
    <row r="399" spans="1:28" x14ac:dyDescent="0.35">
      <c r="A399" s="20"/>
      <c r="B399" s="19"/>
      <c r="C399" s="19"/>
      <c r="D399" s="19"/>
      <c r="E399" s="18"/>
      <c r="F399" s="19"/>
      <c r="G399" s="19"/>
      <c r="H399" s="18"/>
      <c r="I399" s="19"/>
      <c r="J399" s="19"/>
      <c r="K399" s="19"/>
      <c r="L399" s="34" t="str">
        <f>IF(E399&lt;&gt;0,VLOOKUP(E399,'Prior Attainment'!$A$3:$B$23,2,FALSE),"")</f>
        <v/>
      </c>
      <c r="M399" s="34" t="str">
        <f>IF(F399&lt;&gt;0,VLOOKUP(F399,'Prior Attainment'!$A$3:$B$23,2,FALSE),"")</f>
        <v/>
      </c>
      <c r="N399" s="34" t="str">
        <f>IF(G399&lt;&gt;0,VLOOKUP(G399,'Prior Attainment'!$A$3:$B$23,2,FALSE),"")</f>
        <v/>
      </c>
      <c r="O399" s="35" t="e">
        <f t="shared" si="34"/>
        <v>#DIV/0!</v>
      </c>
      <c r="P399" s="35" t="e">
        <f t="shared" si="35"/>
        <v>#DIV/0!</v>
      </c>
      <c r="Q399" s="36" t="e">
        <f>IF(P399&lt;&gt;"",VLOOKUP(P399,Expectations!$A$2:$B$25,2,TRUE),"")</f>
        <v>#DIV/0!</v>
      </c>
      <c r="R399" s="37" t="e">
        <f>IF(P399&lt;&gt;"",VLOOKUP(P399,Expectations!$A$2:$C$25,3,TRUE),"")</f>
        <v>#DIV/0!</v>
      </c>
      <c r="S399" s="17" t="str">
        <f>IF(H399&gt;0,VLOOKUP(H399,Reading!$A$3:$B$61,2,FALSE),"")</f>
        <v/>
      </c>
      <c r="T399" s="38" t="str">
        <f>IF(J399&gt;0,VLOOKUP(J399,'TA scores'!$A$2:$B$16,2,FALSE),"")</f>
        <v/>
      </c>
      <c r="U399" s="16" t="str">
        <f>IF(I399&gt;0,VLOOKUP(I399,Maths!$A$3:$B$121,2,FALSE),"")</f>
        <v/>
      </c>
      <c r="V399" s="16" t="str">
        <f>IF(K399&gt;0,VLOOKUP(K399,GPS!$A$3:$B$121,2,FALSE),"")</f>
        <v/>
      </c>
      <c r="W399" s="39" t="e">
        <f>IF(R399&lt;&gt;"",VLOOKUP(R399,Expectations!$C$2:$F$25,2,FALSE),"")</f>
        <v>#DIV/0!</v>
      </c>
      <c r="X399" s="39" t="e">
        <f>IF(R399&lt;&gt;"",VLOOKUP(R399,Expectations!$C$2:$F$25,3,FALSE),"")</f>
        <v>#DIV/0!</v>
      </c>
      <c r="Y399" s="39" t="e">
        <f>IF(R399&lt;&gt;"",VLOOKUP(R399,Expectations!$C$2:$F$25,4,FALSE),"")</f>
        <v>#DIV/0!</v>
      </c>
      <c r="Z399" s="5" t="str">
        <f t="shared" si="36"/>
        <v/>
      </c>
      <c r="AA399" s="5" t="str">
        <f t="shared" si="37"/>
        <v/>
      </c>
      <c r="AB399" s="5" t="str">
        <f t="shared" si="38"/>
        <v/>
      </c>
    </row>
    <row r="400" spans="1:28" x14ac:dyDescent="0.35">
      <c r="A400" s="20"/>
      <c r="B400" s="19"/>
      <c r="C400" s="19"/>
      <c r="D400" s="19"/>
      <c r="E400" s="18"/>
      <c r="F400" s="19"/>
      <c r="G400" s="19"/>
      <c r="H400" s="18"/>
      <c r="I400" s="19"/>
      <c r="J400" s="19"/>
      <c r="K400" s="19"/>
      <c r="L400" s="34" t="str">
        <f>IF(E400&lt;&gt;0,VLOOKUP(E400,'Prior Attainment'!$A$3:$B$23,2,FALSE),"")</f>
        <v/>
      </c>
      <c r="M400" s="34" t="str">
        <f>IF(F400&lt;&gt;0,VLOOKUP(F400,'Prior Attainment'!$A$3:$B$23,2,FALSE),"")</f>
        <v/>
      </c>
      <c r="N400" s="34" t="str">
        <f>IF(G400&lt;&gt;0,VLOOKUP(G400,'Prior Attainment'!$A$3:$B$23,2,FALSE),"")</f>
        <v/>
      </c>
      <c r="O400" s="35" t="e">
        <f t="shared" si="34"/>
        <v>#DIV/0!</v>
      </c>
      <c r="P400" s="35" t="e">
        <f t="shared" si="35"/>
        <v>#DIV/0!</v>
      </c>
      <c r="Q400" s="36" t="e">
        <f>IF(P400&lt;&gt;"",VLOOKUP(P400,Expectations!$A$2:$B$25,2,TRUE),"")</f>
        <v>#DIV/0!</v>
      </c>
      <c r="R400" s="37" t="e">
        <f>IF(P400&lt;&gt;"",VLOOKUP(P400,Expectations!$A$2:$C$25,3,TRUE),"")</f>
        <v>#DIV/0!</v>
      </c>
      <c r="S400" s="17" t="str">
        <f>IF(H400&gt;0,VLOOKUP(H400,Reading!$A$3:$B$61,2,FALSE),"")</f>
        <v/>
      </c>
      <c r="T400" s="38" t="str">
        <f>IF(J400&gt;0,VLOOKUP(J400,'TA scores'!$A$2:$B$16,2,FALSE),"")</f>
        <v/>
      </c>
      <c r="U400" s="16" t="str">
        <f>IF(I400&gt;0,VLOOKUP(I400,Maths!$A$3:$B$121,2,FALSE),"")</f>
        <v/>
      </c>
      <c r="V400" s="16" t="str">
        <f>IF(K400&gt;0,VLOOKUP(K400,GPS!$A$3:$B$121,2,FALSE),"")</f>
        <v/>
      </c>
      <c r="W400" s="39" t="e">
        <f>IF(R400&lt;&gt;"",VLOOKUP(R400,Expectations!$C$2:$F$25,2,FALSE),"")</f>
        <v>#DIV/0!</v>
      </c>
      <c r="X400" s="39" t="e">
        <f>IF(R400&lt;&gt;"",VLOOKUP(R400,Expectations!$C$2:$F$25,3,FALSE),"")</f>
        <v>#DIV/0!</v>
      </c>
      <c r="Y400" s="39" t="e">
        <f>IF(R400&lt;&gt;"",VLOOKUP(R400,Expectations!$C$2:$F$25,4,FALSE),"")</f>
        <v>#DIV/0!</v>
      </c>
      <c r="Z400" s="5" t="str">
        <f t="shared" si="36"/>
        <v/>
      </c>
      <c r="AA400" s="5" t="str">
        <f t="shared" si="37"/>
        <v/>
      </c>
      <c r="AB400" s="5" t="str">
        <f t="shared" si="38"/>
        <v/>
      </c>
    </row>
    <row r="401" spans="1:28" x14ac:dyDescent="0.35">
      <c r="A401" s="20"/>
      <c r="B401" s="19"/>
      <c r="C401" s="19"/>
      <c r="D401" s="19"/>
      <c r="E401" s="18"/>
      <c r="F401" s="19"/>
      <c r="G401" s="19"/>
      <c r="H401" s="18"/>
      <c r="I401" s="19"/>
      <c r="J401" s="19"/>
      <c r="K401" s="19"/>
      <c r="L401" s="34" t="str">
        <f>IF(E401&lt;&gt;0,VLOOKUP(E401,'Prior Attainment'!$A$3:$B$23,2,FALSE),"")</f>
        <v/>
      </c>
      <c r="M401" s="34" t="str">
        <f>IF(F401&lt;&gt;0,VLOOKUP(F401,'Prior Attainment'!$A$3:$B$23,2,FALSE),"")</f>
        <v/>
      </c>
      <c r="N401" s="34" t="str">
        <f>IF(G401&lt;&gt;0,VLOOKUP(G401,'Prior Attainment'!$A$3:$B$23,2,FALSE),"")</f>
        <v/>
      </c>
      <c r="O401" s="35" t="e">
        <f t="shared" si="34"/>
        <v>#DIV/0!</v>
      </c>
      <c r="P401" s="35" t="e">
        <f t="shared" si="35"/>
        <v>#DIV/0!</v>
      </c>
      <c r="Q401" s="36" t="e">
        <f>IF(P401&lt;&gt;"",VLOOKUP(P401,Expectations!$A$2:$B$25,2,TRUE),"")</f>
        <v>#DIV/0!</v>
      </c>
      <c r="R401" s="37" t="e">
        <f>IF(P401&lt;&gt;"",VLOOKUP(P401,Expectations!$A$2:$C$25,3,TRUE),"")</f>
        <v>#DIV/0!</v>
      </c>
      <c r="S401" s="17" t="str">
        <f>IF(H401&gt;0,VLOOKUP(H401,Reading!$A$3:$B$61,2,FALSE),"")</f>
        <v/>
      </c>
      <c r="T401" s="38" t="str">
        <f>IF(J401&gt;0,VLOOKUP(J401,'TA scores'!$A$2:$B$16,2,FALSE),"")</f>
        <v/>
      </c>
      <c r="U401" s="16" t="str">
        <f>IF(I401&gt;0,VLOOKUP(I401,Maths!$A$3:$B$121,2,FALSE),"")</f>
        <v/>
      </c>
      <c r="V401" s="16" t="str">
        <f>IF(K401&gt;0,VLOOKUP(K401,GPS!$A$3:$B$121,2,FALSE),"")</f>
        <v/>
      </c>
      <c r="W401" s="39" t="e">
        <f>IF(R401&lt;&gt;"",VLOOKUP(R401,Expectations!$C$2:$F$25,2,FALSE),"")</f>
        <v>#DIV/0!</v>
      </c>
      <c r="X401" s="39" t="e">
        <f>IF(R401&lt;&gt;"",VLOOKUP(R401,Expectations!$C$2:$F$25,3,FALSE),"")</f>
        <v>#DIV/0!</v>
      </c>
      <c r="Y401" s="39" t="e">
        <f>IF(R401&lt;&gt;"",VLOOKUP(R401,Expectations!$C$2:$F$25,4,FALSE),"")</f>
        <v>#DIV/0!</v>
      </c>
      <c r="Z401" s="5" t="str">
        <f t="shared" si="36"/>
        <v/>
      </c>
      <c r="AA401" s="5" t="str">
        <f t="shared" si="37"/>
        <v/>
      </c>
      <c r="AB401" s="5" t="str">
        <f t="shared" si="38"/>
        <v/>
      </c>
    </row>
    <row r="402" spans="1:28" x14ac:dyDescent="0.35">
      <c r="A402" s="20"/>
      <c r="B402" s="19"/>
      <c r="C402" s="19"/>
      <c r="D402" s="19"/>
      <c r="E402" s="18"/>
      <c r="F402" s="19"/>
      <c r="G402" s="19"/>
      <c r="H402" s="18"/>
      <c r="I402" s="19"/>
      <c r="J402" s="19"/>
      <c r="K402" s="19"/>
      <c r="L402" s="34" t="str">
        <f>IF(E402&lt;&gt;0,VLOOKUP(E402,'Prior Attainment'!$A$3:$B$23,2,FALSE),"")</f>
        <v/>
      </c>
      <c r="M402" s="34" t="str">
        <f>IF(F402&lt;&gt;0,VLOOKUP(F402,'Prior Attainment'!$A$3:$B$23,2,FALSE),"")</f>
        <v/>
      </c>
      <c r="N402" s="34" t="str">
        <f>IF(G402&lt;&gt;0,VLOOKUP(G402,'Prior Attainment'!$A$3:$B$23,2,FALSE),"")</f>
        <v/>
      </c>
      <c r="O402" s="35" t="e">
        <f t="shared" si="34"/>
        <v>#DIV/0!</v>
      </c>
      <c r="P402" s="35" t="e">
        <f t="shared" si="35"/>
        <v>#DIV/0!</v>
      </c>
      <c r="Q402" s="36" t="e">
        <f>IF(P402&lt;&gt;"",VLOOKUP(P402,Expectations!$A$2:$B$25,2,TRUE),"")</f>
        <v>#DIV/0!</v>
      </c>
      <c r="R402" s="37" t="e">
        <f>IF(P402&lt;&gt;"",VLOOKUP(P402,Expectations!$A$2:$C$25,3,TRUE),"")</f>
        <v>#DIV/0!</v>
      </c>
      <c r="S402" s="17" t="str">
        <f>IF(H402&gt;0,VLOOKUP(H402,Reading!$A$3:$B$61,2,FALSE),"")</f>
        <v/>
      </c>
      <c r="T402" s="38" t="str">
        <f>IF(J402&gt;0,VLOOKUP(J402,'TA scores'!$A$2:$B$16,2,FALSE),"")</f>
        <v/>
      </c>
      <c r="U402" s="16" t="str">
        <f>IF(I402&gt;0,VLOOKUP(I402,Maths!$A$3:$B$121,2,FALSE),"")</f>
        <v/>
      </c>
      <c r="V402" s="16" t="str">
        <f>IF(K402&gt;0,VLOOKUP(K402,GPS!$A$3:$B$121,2,FALSE),"")</f>
        <v/>
      </c>
      <c r="W402" s="39" t="e">
        <f>IF(R402&lt;&gt;"",VLOOKUP(R402,Expectations!$C$2:$F$25,2,FALSE),"")</f>
        <v>#DIV/0!</v>
      </c>
      <c r="X402" s="39" t="e">
        <f>IF(R402&lt;&gt;"",VLOOKUP(R402,Expectations!$C$2:$F$25,3,FALSE),"")</f>
        <v>#DIV/0!</v>
      </c>
      <c r="Y402" s="39" t="e">
        <f>IF(R402&lt;&gt;"",VLOOKUP(R402,Expectations!$C$2:$F$25,4,FALSE),"")</f>
        <v>#DIV/0!</v>
      </c>
      <c r="Z402" s="5" t="str">
        <f t="shared" si="36"/>
        <v/>
      </c>
      <c r="AA402" s="5" t="str">
        <f t="shared" si="37"/>
        <v/>
      </c>
      <c r="AB402" s="5" t="str">
        <f t="shared" si="38"/>
        <v/>
      </c>
    </row>
    <row r="403" spans="1:28" x14ac:dyDescent="0.35">
      <c r="A403" s="20"/>
      <c r="B403" s="19"/>
      <c r="C403" s="19"/>
      <c r="D403" s="19"/>
      <c r="E403" s="18"/>
      <c r="F403" s="19"/>
      <c r="G403" s="19"/>
      <c r="H403" s="18"/>
      <c r="I403" s="19"/>
      <c r="J403" s="19"/>
      <c r="K403" s="19"/>
      <c r="L403" s="34" t="str">
        <f>IF(E403&lt;&gt;0,VLOOKUP(E403,'Prior Attainment'!$A$3:$B$23,2,FALSE),"")</f>
        <v/>
      </c>
      <c r="M403" s="34" t="str">
        <f>IF(F403&lt;&gt;0,VLOOKUP(F403,'Prior Attainment'!$A$3:$B$23,2,FALSE),"")</f>
        <v/>
      </c>
      <c r="N403" s="34" t="str">
        <f>IF(G403&lt;&gt;0,VLOOKUP(G403,'Prior Attainment'!$A$3:$B$23,2,FALSE),"")</f>
        <v/>
      </c>
      <c r="O403" s="35" t="e">
        <f t="shared" si="34"/>
        <v>#DIV/0!</v>
      </c>
      <c r="P403" s="35" t="e">
        <f t="shared" si="35"/>
        <v>#DIV/0!</v>
      </c>
      <c r="Q403" s="36" t="e">
        <f>IF(P403&lt;&gt;"",VLOOKUP(P403,Expectations!$A$2:$B$25,2,TRUE),"")</f>
        <v>#DIV/0!</v>
      </c>
      <c r="R403" s="37" t="e">
        <f>IF(P403&lt;&gt;"",VLOOKUP(P403,Expectations!$A$2:$C$25,3,TRUE),"")</f>
        <v>#DIV/0!</v>
      </c>
      <c r="S403" s="17" t="str">
        <f>IF(H403&gt;0,VLOOKUP(H403,Reading!$A$3:$B$61,2,FALSE),"")</f>
        <v/>
      </c>
      <c r="T403" s="38" t="str">
        <f>IF(J403&gt;0,VLOOKUP(J403,'TA scores'!$A$2:$B$16,2,FALSE),"")</f>
        <v/>
      </c>
      <c r="U403" s="16" t="str">
        <f>IF(I403&gt;0,VLOOKUP(I403,Maths!$A$3:$B$121,2,FALSE),"")</f>
        <v/>
      </c>
      <c r="V403" s="16" t="str">
        <f>IF(K403&gt;0,VLOOKUP(K403,GPS!$A$3:$B$121,2,FALSE),"")</f>
        <v/>
      </c>
      <c r="W403" s="39" t="e">
        <f>IF(R403&lt;&gt;"",VLOOKUP(R403,Expectations!$C$2:$F$25,2,FALSE),"")</f>
        <v>#DIV/0!</v>
      </c>
      <c r="X403" s="39" t="e">
        <f>IF(R403&lt;&gt;"",VLOOKUP(R403,Expectations!$C$2:$F$25,3,FALSE),"")</f>
        <v>#DIV/0!</v>
      </c>
      <c r="Y403" s="39" t="e">
        <f>IF(R403&lt;&gt;"",VLOOKUP(R403,Expectations!$C$2:$F$25,4,FALSE),"")</f>
        <v>#DIV/0!</v>
      </c>
      <c r="Z403" s="5" t="str">
        <f t="shared" si="36"/>
        <v/>
      </c>
      <c r="AA403" s="5" t="str">
        <f t="shared" si="37"/>
        <v/>
      </c>
      <c r="AB403" s="5" t="str">
        <f t="shared" si="38"/>
        <v/>
      </c>
    </row>
    <row r="404" spans="1:28" x14ac:dyDescent="0.35">
      <c r="A404" s="20"/>
      <c r="B404" s="19"/>
      <c r="C404" s="19"/>
      <c r="D404" s="19"/>
      <c r="E404" s="18"/>
      <c r="F404" s="19"/>
      <c r="G404" s="19"/>
      <c r="H404" s="18"/>
      <c r="I404" s="19"/>
      <c r="J404" s="19"/>
      <c r="K404" s="19"/>
      <c r="L404" s="34" t="str">
        <f>IF(E404&lt;&gt;0,VLOOKUP(E404,'Prior Attainment'!$A$3:$B$23,2,FALSE),"")</f>
        <v/>
      </c>
      <c r="M404" s="34" t="str">
        <f>IF(F404&lt;&gt;0,VLOOKUP(F404,'Prior Attainment'!$A$3:$B$23,2,FALSE),"")</f>
        <v/>
      </c>
      <c r="N404" s="34" t="str">
        <f>IF(G404&lt;&gt;0,VLOOKUP(G404,'Prior Attainment'!$A$3:$B$23,2,FALSE),"")</f>
        <v/>
      </c>
      <c r="O404" s="35" t="e">
        <f t="shared" si="34"/>
        <v>#DIV/0!</v>
      </c>
      <c r="P404" s="35" t="e">
        <f t="shared" si="35"/>
        <v>#DIV/0!</v>
      </c>
      <c r="Q404" s="36" t="e">
        <f>IF(P404&lt;&gt;"",VLOOKUP(P404,Expectations!$A$2:$B$25,2,TRUE),"")</f>
        <v>#DIV/0!</v>
      </c>
      <c r="R404" s="37" t="e">
        <f>IF(P404&lt;&gt;"",VLOOKUP(P404,Expectations!$A$2:$C$25,3,TRUE),"")</f>
        <v>#DIV/0!</v>
      </c>
      <c r="S404" s="17" t="str">
        <f>IF(H404&gt;0,VLOOKUP(H404,Reading!$A$3:$B$61,2,FALSE),"")</f>
        <v/>
      </c>
      <c r="T404" s="38" t="str">
        <f>IF(J404&gt;0,VLOOKUP(J404,'TA scores'!$A$2:$B$16,2,FALSE),"")</f>
        <v/>
      </c>
      <c r="U404" s="16" t="str">
        <f>IF(I404&gt;0,VLOOKUP(I404,Maths!$A$3:$B$121,2,FALSE),"")</f>
        <v/>
      </c>
      <c r="V404" s="16" t="str">
        <f>IF(K404&gt;0,VLOOKUP(K404,GPS!$A$3:$B$121,2,FALSE),"")</f>
        <v/>
      </c>
      <c r="W404" s="39" t="e">
        <f>IF(R404&lt;&gt;"",VLOOKUP(R404,Expectations!$C$2:$F$25,2,FALSE),"")</f>
        <v>#DIV/0!</v>
      </c>
      <c r="X404" s="39" t="e">
        <f>IF(R404&lt;&gt;"",VLOOKUP(R404,Expectations!$C$2:$F$25,3,FALSE),"")</f>
        <v>#DIV/0!</v>
      </c>
      <c r="Y404" s="39" t="e">
        <f>IF(R404&lt;&gt;"",VLOOKUP(R404,Expectations!$C$2:$F$25,4,FALSE),"")</f>
        <v>#DIV/0!</v>
      </c>
      <c r="Z404" s="5" t="str">
        <f t="shared" si="36"/>
        <v/>
      </c>
      <c r="AA404" s="5" t="str">
        <f t="shared" si="37"/>
        <v/>
      </c>
      <c r="AB404" s="5" t="str">
        <f t="shared" si="38"/>
        <v/>
      </c>
    </row>
    <row r="405" spans="1:28" x14ac:dyDescent="0.35">
      <c r="A405" s="20"/>
      <c r="B405" s="19"/>
      <c r="C405" s="19"/>
      <c r="D405" s="19"/>
      <c r="E405" s="18"/>
      <c r="F405" s="19"/>
      <c r="G405" s="19"/>
      <c r="H405" s="18"/>
      <c r="I405" s="19"/>
      <c r="J405" s="19"/>
      <c r="K405" s="19"/>
      <c r="L405" s="34" t="str">
        <f>IF(E405&lt;&gt;0,VLOOKUP(E405,'Prior Attainment'!$A$3:$B$23,2,FALSE),"")</f>
        <v/>
      </c>
      <c r="M405" s="34" t="str">
        <f>IF(F405&lt;&gt;0,VLOOKUP(F405,'Prior Attainment'!$A$3:$B$23,2,FALSE),"")</f>
        <v/>
      </c>
      <c r="N405" s="34" t="str">
        <f>IF(G405&lt;&gt;0,VLOOKUP(G405,'Prior Attainment'!$A$3:$B$23,2,FALSE),"")</f>
        <v/>
      </c>
      <c r="O405" s="35" t="e">
        <f t="shared" si="34"/>
        <v>#DIV/0!</v>
      </c>
      <c r="P405" s="35" t="e">
        <f t="shared" si="35"/>
        <v>#DIV/0!</v>
      </c>
      <c r="Q405" s="36" t="e">
        <f>IF(P405&lt;&gt;"",VLOOKUP(P405,Expectations!$A$2:$B$25,2,TRUE),"")</f>
        <v>#DIV/0!</v>
      </c>
      <c r="R405" s="37" t="e">
        <f>IF(P405&lt;&gt;"",VLOOKUP(P405,Expectations!$A$2:$C$25,3,TRUE),"")</f>
        <v>#DIV/0!</v>
      </c>
      <c r="S405" s="17" t="str">
        <f>IF(H405&gt;0,VLOOKUP(H405,Reading!$A$3:$B$61,2,FALSE),"")</f>
        <v/>
      </c>
      <c r="T405" s="38" t="str">
        <f>IF(J405&gt;0,VLOOKUP(J405,'TA scores'!$A$2:$B$16,2,FALSE),"")</f>
        <v/>
      </c>
      <c r="U405" s="16" t="str">
        <f>IF(I405&gt;0,VLOOKUP(I405,Maths!$A$3:$B$121,2,FALSE),"")</f>
        <v/>
      </c>
      <c r="V405" s="16" t="str">
        <f>IF(K405&gt;0,VLOOKUP(K405,GPS!$A$3:$B$121,2,FALSE),"")</f>
        <v/>
      </c>
      <c r="W405" s="39" t="e">
        <f>IF(R405&lt;&gt;"",VLOOKUP(R405,Expectations!$C$2:$F$25,2,FALSE),"")</f>
        <v>#DIV/0!</v>
      </c>
      <c r="X405" s="39" t="e">
        <f>IF(R405&lt;&gt;"",VLOOKUP(R405,Expectations!$C$2:$F$25,3,FALSE),"")</f>
        <v>#DIV/0!</v>
      </c>
      <c r="Y405" s="39" t="e">
        <f>IF(R405&lt;&gt;"",VLOOKUP(R405,Expectations!$C$2:$F$25,4,FALSE),"")</f>
        <v>#DIV/0!</v>
      </c>
      <c r="Z405" s="5" t="str">
        <f t="shared" si="36"/>
        <v/>
      </c>
      <c r="AA405" s="5" t="str">
        <f t="shared" si="37"/>
        <v/>
      </c>
      <c r="AB405" s="5" t="str">
        <f t="shared" si="38"/>
        <v/>
      </c>
    </row>
    <row r="406" spans="1:28" x14ac:dyDescent="0.35">
      <c r="A406" s="20"/>
      <c r="B406" s="19"/>
      <c r="C406" s="19"/>
      <c r="D406" s="19"/>
      <c r="E406" s="18"/>
      <c r="F406" s="19"/>
      <c r="G406" s="19"/>
      <c r="H406" s="18"/>
      <c r="I406" s="19"/>
      <c r="J406" s="19"/>
      <c r="K406" s="19"/>
      <c r="L406" s="34" t="str">
        <f>IF(E406&lt;&gt;0,VLOOKUP(E406,'Prior Attainment'!$A$3:$B$23,2,FALSE),"")</f>
        <v/>
      </c>
      <c r="M406" s="34" t="str">
        <f>IF(F406&lt;&gt;0,VLOOKUP(F406,'Prior Attainment'!$A$3:$B$23,2,FALSE),"")</f>
        <v/>
      </c>
      <c r="N406" s="34" t="str">
        <f>IF(G406&lt;&gt;0,VLOOKUP(G406,'Prior Attainment'!$A$3:$B$23,2,FALSE),"")</f>
        <v/>
      </c>
      <c r="O406" s="35" t="e">
        <f t="shared" si="34"/>
        <v>#DIV/0!</v>
      </c>
      <c r="P406" s="35" t="e">
        <f t="shared" si="35"/>
        <v>#DIV/0!</v>
      </c>
      <c r="Q406" s="36" t="e">
        <f>IF(P406&lt;&gt;"",VLOOKUP(P406,Expectations!$A$2:$B$25,2,TRUE),"")</f>
        <v>#DIV/0!</v>
      </c>
      <c r="R406" s="37" t="e">
        <f>IF(P406&lt;&gt;"",VLOOKUP(P406,Expectations!$A$2:$C$25,3,TRUE),"")</f>
        <v>#DIV/0!</v>
      </c>
      <c r="S406" s="17" t="str">
        <f>IF(H406&gt;0,VLOOKUP(H406,Reading!$A$3:$B$61,2,FALSE),"")</f>
        <v/>
      </c>
      <c r="T406" s="38" t="str">
        <f>IF(J406&gt;0,VLOOKUP(J406,'TA scores'!$A$2:$B$16,2,FALSE),"")</f>
        <v/>
      </c>
      <c r="U406" s="16" t="str">
        <f>IF(I406&gt;0,VLOOKUP(I406,Maths!$A$3:$B$121,2,FALSE),"")</f>
        <v/>
      </c>
      <c r="V406" s="16" t="str">
        <f>IF(K406&gt;0,VLOOKUP(K406,GPS!$A$3:$B$121,2,FALSE),"")</f>
        <v/>
      </c>
      <c r="W406" s="39" t="e">
        <f>IF(R406&lt;&gt;"",VLOOKUP(R406,Expectations!$C$2:$F$25,2,FALSE),"")</f>
        <v>#DIV/0!</v>
      </c>
      <c r="X406" s="39" t="e">
        <f>IF(R406&lt;&gt;"",VLOOKUP(R406,Expectations!$C$2:$F$25,3,FALSE),"")</f>
        <v>#DIV/0!</v>
      </c>
      <c r="Y406" s="39" t="e">
        <f>IF(R406&lt;&gt;"",VLOOKUP(R406,Expectations!$C$2:$F$25,4,FALSE),"")</f>
        <v>#DIV/0!</v>
      </c>
      <c r="Z406" s="5" t="str">
        <f t="shared" si="36"/>
        <v/>
      </c>
      <c r="AA406" s="5" t="str">
        <f t="shared" si="37"/>
        <v/>
      </c>
      <c r="AB406" s="5" t="str">
        <f t="shared" si="38"/>
        <v/>
      </c>
    </row>
    <row r="407" spans="1:28" x14ac:dyDescent="0.35">
      <c r="A407" s="20"/>
      <c r="B407" s="19"/>
      <c r="C407" s="19"/>
      <c r="D407" s="19"/>
      <c r="E407" s="18"/>
      <c r="F407" s="19"/>
      <c r="G407" s="19"/>
      <c r="H407" s="18"/>
      <c r="I407" s="19"/>
      <c r="J407" s="19"/>
      <c r="K407" s="19"/>
      <c r="L407" s="34" t="str">
        <f>IF(E407&lt;&gt;0,VLOOKUP(E407,'Prior Attainment'!$A$3:$B$23,2,FALSE),"")</f>
        <v/>
      </c>
      <c r="M407" s="34" t="str">
        <f>IF(F407&lt;&gt;0,VLOOKUP(F407,'Prior Attainment'!$A$3:$B$23,2,FALSE),"")</f>
        <v/>
      </c>
      <c r="N407" s="34" t="str">
        <f>IF(G407&lt;&gt;0,VLOOKUP(G407,'Prior Attainment'!$A$3:$B$23,2,FALSE),"")</f>
        <v/>
      </c>
      <c r="O407" s="35" t="e">
        <f t="shared" si="34"/>
        <v>#DIV/0!</v>
      </c>
      <c r="P407" s="35" t="e">
        <f t="shared" si="35"/>
        <v>#DIV/0!</v>
      </c>
      <c r="Q407" s="36" t="e">
        <f>IF(P407&lt;&gt;"",VLOOKUP(P407,Expectations!$A$2:$B$25,2,TRUE),"")</f>
        <v>#DIV/0!</v>
      </c>
      <c r="R407" s="37" t="e">
        <f>IF(P407&lt;&gt;"",VLOOKUP(P407,Expectations!$A$2:$C$25,3,TRUE),"")</f>
        <v>#DIV/0!</v>
      </c>
      <c r="S407" s="17" t="str">
        <f>IF(H407&gt;0,VLOOKUP(H407,Reading!$A$3:$B$61,2,FALSE),"")</f>
        <v/>
      </c>
      <c r="T407" s="38" t="str">
        <f>IF(J407&gt;0,VLOOKUP(J407,'TA scores'!$A$2:$B$16,2,FALSE),"")</f>
        <v/>
      </c>
      <c r="U407" s="16" t="str">
        <f>IF(I407&gt;0,VLOOKUP(I407,Maths!$A$3:$B$121,2,FALSE),"")</f>
        <v/>
      </c>
      <c r="V407" s="16" t="str">
        <f>IF(K407&gt;0,VLOOKUP(K407,GPS!$A$3:$B$121,2,FALSE),"")</f>
        <v/>
      </c>
      <c r="W407" s="39" t="e">
        <f>IF(R407&lt;&gt;"",VLOOKUP(R407,Expectations!$C$2:$F$25,2,FALSE),"")</f>
        <v>#DIV/0!</v>
      </c>
      <c r="X407" s="39" t="e">
        <f>IF(R407&lt;&gt;"",VLOOKUP(R407,Expectations!$C$2:$F$25,3,FALSE),"")</f>
        <v>#DIV/0!</v>
      </c>
      <c r="Y407" s="39" t="e">
        <f>IF(R407&lt;&gt;"",VLOOKUP(R407,Expectations!$C$2:$F$25,4,FALSE),"")</f>
        <v>#DIV/0!</v>
      </c>
      <c r="Z407" s="5" t="str">
        <f t="shared" si="36"/>
        <v/>
      </c>
      <c r="AA407" s="5" t="str">
        <f t="shared" si="37"/>
        <v/>
      </c>
      <c r="AB407" s="5" t="str">
        <f t="shared" si="38"/>
        <v/>
      </c>
    </row>
    <row r="408" spans="1:28" x14ac:dyDescent="0.35">
      <c r="A408" s="20"/>
      <c r="B408" s="19"/>
      <c r="C408" s="19"/>
      <c r="D408" s="19"/>
      <c r="E408" s="18"/>
      <c r="F408" s="19"/>
      <c r="G408" s="19"/>
      <c r="H408" s="18"/>
      <c r="I408" s="19"/>
      <c r="J408" s="19"/>
      <c r="K408" s="19"/>
      <c r="L408" s="34" t="str">
        <f>IF(E408&lt;&gt;0,VLOOKUP(E408,'Prior Attainment'!$A$3:$B$23,2,FALSE),"")</f>
        <v/>
      </c>
      <c r="M408" s="34" t="str">
        <f>IF(F408&lt;&gt;0,VLOOKUP(F408,'Prior Attainment'!$A$3:$B$23,2,FALSE),"")</f>
        <v/>
      </c>
      <c r="N408" s="34" t="str">
        <f>IF(G408&lt;&gt;0,VLOOKUP(G408,'Prior Attainment'!$A$3:$B$23,2,FALSE),"")</f>
        <v/>
      </c>
      <c r="O408" s="35" t="e">
        <f t="shared" si="34"/>
        <v>#DIV/0!</v>
      </c>
      <c r="P408" s="35" t="e">
        <f t="shared" si="35"/>
        <v>#DIV/0!</v>
      </c>
      <c r="Q408" s="36" t="e">
        <f>IF(P408&lt;&gt;"",VLOOKUP(P408,Expectations!$A$2:$B$25,2,TRUE),"")</f>
        <v>#DIV/0!</v>
      </c>
      <c r="R408" s="37" t="e">
        <f>IF(P408&lt;&gt;"",VLOOKUP(P408,Expectations!$A$2:$C$25,3,TRUE),"")</f>
        <v>#DIV/0!</v>
      </c>
      <c r="S408" s="17" t="str">
        <f>IF(H408&gt;0,VLOOKUP(H408,Reading!$A$3:$B$61,2,FALSE),"")</f>
        <v/>
      </c>
      <c r="T408" s="38" t="str">
        <f>IF(J408&gt;0,VLOOKUP(J408,'TA scores'!$A$2:$B$16,2,FALSE),"")</f>
        <v/>
      </c>
      <c r="U408" s="16" t="str">
        <f>IF(I408&gt;0,VLOOKUP(I408,Maths!$A$3:$B$121,2,FALSE),"")</f>
        <v/>
      </c>
      <c r="V408" s="16" t="str">
        <f>IF(K408&gt;0,VLOOKUP(K408,GPS!$A$3:$B$121,2,FALSE),"")</f>
        <v/>
      </c>
      <c r="W408" s="39" t="e">
        <f>IF(R408&lt;&gt;"",VLOOKUP(R408,Expectations!$C$2:$F$25,2,FALSE),"")</f>
        <v>#DIV/0!</v>
      </c>
      <c r="X408" s="39" t="e">
        <f>IF(R408&lt;&gt;"",VLOOKUP(R408,Expectations!$C$2:$F$25,3,FALSE),"")</f>
        <v>#DIV/0!</v>
      </c>
      <c r="Y408" s="39" t="e">
        <f>IF(R408&lt;&gt;"",VLOOKUP(R408,Expectations!$C$2:$F$25,4,FALSE),"")</f>
        <v>#DIV/0!</v>
      </c>
      <c r="Z408" s="5" t="str">
        <f t="shared" si="36"/>
        <v/>
      </c>
      <c r="AA408" s="5" t="str">
        <f t="shared" si="37"/>
        <v/>
      </c>
      <c r="AB408" s="5" t="str">
        <f t="shared" si="38"/>
        <v/>
      </c>
    </row>
    <row r="409" spans="1:28" x14ac:dyDescent="0.35">
      <c r="A409" s="20"/>
      <c r="B409" s="19"/>
      <c r="C409" s="19"/>
      <c r="D409" s="19"/>
      <c r="E409" s="18"/>
      <c r="F409" s="19"/>
      <c r="G409" s="19"/>
      <c r="H409" s="18"/>
      <c r="I409" s="19"/>
      <c r="J409" s="19"/>
      <c r="K409" s="19"/>
      <c r="L409" s="34" t="str">
        <f>IF(E409&lt;&gt;0,VLOOKUP(E409,'Prior Attainment'!$A$3:$B$23,2,FALSE),"")</f>
        <v/>
      </c>
      <c r="M409" s="34" t="str">
        <f>IF(F409&lt;&gt;0,VLOOKUP(F409,'Prior Attainment'!$A$3:$B$23,2,FALSE),"")</f>
        <v/>
      </c>
      <c r="N409" s="34" t="str">
        <f>IF(G409&lt;&gt;0,VLOOKUP(G409,'Prior Attainment'!$A$3:$B$23,2,FALSE),"")</f>
        <v/>
      </c>
      <c r="O409" s="35" t="e">
        <f t="shared" si="34"/>
        <v>#DIV/0!</v>
      </c>
      <c r="P409" s="35" t="e">
        <f t="shared" si="35"/>
        <v>#DIV/0!</v>
      </c>
      <c r="Q409" s="36" t="e">
        <f>IF(P409&lt;&gt;"",VLOOKUP(P409,Expectations!$A$2:$B$25,2,TRUE),"")</f>
        <v>#DIV/0!</v>
      </c>
      <c r="R409" s="37" t="e">
        <f>IF(P409&lt;&gt;"",VLOOKUP(P409,Expectations!$A$2:$C$25,3,TRUE),"")</f>
        <v>#DIV/0!</v>
      </c>
      <c r="S409" s="17" t="str">
        <f>IF(H409&gt;0,VLOOKUP(H409,Reading!$A$3:$B$61,2,FALSE),"")</f>
        <v/>
      </c>
      <c r="T409" s="38" t="str">
        <f>IF(J409&gt;0,VLOOKUP(J409,'TA scores'!$A$2:$B$16,2,FALSE),"")</f>
        <v/>
      </c>
      <c r="U409" s="16" t="str">
        <f>IF(I409&gt;0,VLOOKUP(I409,Maths!$A$3:$B$121,2,FALSE),"")</f>
        <v/>
      </c>
      <c r="V409" s="16" t="str">
        <f>IF(K409&gt;0,VLOOKUP(K409,GPS!$A$3:$B$121,2,FALSE),"")</f>
        <v/>
      </c>
      <c r="W409" s="39" t="e">
        <f>IF(R409&lt;&gt;"",VLOOKUP(R409,Expectations!$C$2:$F$25,2,FALSE),"")</f>
        <v>#DIV/0!</v>
      </c>
      <c r="X409" s="39" t="e">
        <f>IF(R409&lt;&gt;"",VLOOKUP(R409,Expectations!$C$2:$F$25,3,FALSE),"")</f>
        <v>#DIV/0!</v>
      </c>
      <c r="Y409" s="39" t="e">
        <f>IF(R409&lt;&gt;"",VLOOKUP(R409,Expectations!$C$2:$F$25,4,FALSE),"")</f>
        <v>#DIV/0!</v>
      </c>
      <c r="Z409" s="5" t="str">
        <f t="shared" si="36"/>
        <v/>
      </c>
      <c r="AA409" s="5" t="str">
        <f t="shared" si="37"/>
        <v/>
      </c>
      <c r="AB409" s="5" t="str">
        <f t="shared" si="38"/>
        <v/>
      </c>
    </row>
    <row r="410" spans="1:28" x14ac:dyDescent="0.35">
      <c r="A410" s="20"/>
      <c r="B410" s="19"/>
      <c r="C410" s="19"/>
      <c r="D410" s="19"/>
      <c r="E410" s="18"/>
      <c r="F410" s="19"/>
      <c r="G410" s="19"/>
      <c r="H410" s="18"/>
      <c r="I410" s="19"/>
      <c r="J410" s="19"/>
      <c r="K410" s="19"/>
      <c r="L410" s="34" t="str">
        <f>IF(E410&lt;&gt;0,VLOOKUP(E410,'Prior Attainment'!$A$3:$B$23,2,FALSE),"")</f>
        <v/>
      </c>
      <c r="M410" s="34" t="str">
        <f>IF(F410&lt;&gt;0,VLOOKUP(F410,'Prior Attainment'!$A$3:$B$23,2,FALSE),"")</f>
        <v/>
      </c>
      <c r="N410" s="34" t="str">
        <f>IF(G410&lt;&gt;0,VLOOKUP(G410,'Prior Attainment'!$A$3:$B$23,2,FALSE),"")</f>
        <v/>
      </c>
      <c r="O410" s="35" t="e">
        <f t="shared" si="34"/>
        <v>#DIV/0!</v>
      </c>
      <c r="P410" s="35" t="e">
        <f t="shared" si="35"/>
        <v>#DIV/0!</v>
      </c>
      <c r="Q410" s="36" t="e">
        <f>IF(P410&lt;&gt;"",VLOOKUP(P410,Expectations!$A$2:$B$25,2,TRUE),"")</f>
        <v>#DIV/0!</v>
      </c>
      <c r="R410" s="37" t="e">
        <f>IF(P410&lt;&gt;"",VLOOKUP(P410,Expectations!$A$2:$C$25,3,TRUE),"")</f>
        <v>#DIV/0!</v>
      </c>
      <c r="S410" s="17" t="str">
        <f>IF(H410&gt;0,VLOOKUP(H410,Reading!$A$3:$B$61,2,FALSE),"")</f>
        <v/>
      </c>
      <c r="T410" s="38" t="str">
        <f>IF(J410&gt;0,VLOOKUP(J410,'TA scores'!$A$2:$B$16,2,FALSE),"")</f>
        <v/>
      </c>
      <c r="U410" s="16" t="str">
        <f>IF(I410&gt;0,VLOOKUP(I410,Maths!$A$3:$B$121,2,FALSE),"")</f>
        <v/>
      </c>
      <c r="V410" s="16" t="str">
        <f>IF(K410&gt;0,VLOOKUP(K410,GPS!$A$3:$B$121,2,FALSE),"")</f>
        <v/>
      </c>
      <c r="W410" s="39" t="e">
        <f>IF(R410&lt;&gt;"",VLOOKUP(R410,Expectations!$C$2:$F$25,2,FALSE),"")</f>
        <v>#DIV/0!</v>
      </c>
      <c r="X410" s="39" t="e">
        <f>IF(R410&lt;&gt;"",VLOOKUP(R410,Expectations!$C$2:$F$25,3,FALSE),"")</f>
        <v>#DIV/0!</v>
      </c>
      <c r="Y410" s="39" t="e">
        <f>IF(R410&lt;&gt;"",VLOOKUP(R410,Expectations!$C$2:$F$25,4,FALSE),"")</f>
        <v>#DIV/0!</v>
      </c>
      <c r="Z410" s="5" t="str">
        <f t="shared" si="36"/>
        <v/>
      </c>
      <c r="AA410" s="5" t="str">
        <f t="shared" si="37"/>
        <v/>
      </c>
      <c r="AB410" s="5" t="str">
        <f t="shared" si="38"/>
        <v/>
      </c>
    </row>
    <row r="411" spans="1:28" x14ac:dyDescent="0.35">
      <c r="A411" s="20"/>
      <c r="B411" s="19"/>
      <c r="C411" s="19"/>
      <c r="D411" s="19"/>
      <c r="E411" s="18"/>
      <c r="F411" s="19"/>
      <c r="G411" s="19"/>
      <c r="H411" s="18"/>
      <c r="I411" s="19"/>
      <c r="J411" s="19"/>
      <c r="K411" s="19"/>
      <c r="L411" s="34" t="str">
        <f>IF(E411&lt;&gt;0,VLOOKUP(E411,'Prior Attainment'!$A$3:$B$23,2,FALSE),"")</f>
        <v/>
      </c>
      <c r="M411" s="34" t="str">
        <f>IF(F411&lt;&gt;0,VLOOKUP(F411,'Prior Attainment'!$A$3:$B$23,2,FALSE),"")</f>
        <v/>
      </c>
      <c r="N411" s="34" t="str">
        <f>IF(G411&lt;&gt;0,VLOOKUP(G411,'Prior Attainment'!$A$3:$B$23,2,FALSE),"")</f>
        <v/>
      </c>
      <c r="O411" s="35" t="e">
        <f t="shared" si="34"/>
        <v>#DIV/0!</v>
      </c>
      <c r="P411" s="35" t="e">
        <f t="shared" si="35"/>
        <v>#DIV/0!</v>
      </c>
      <c r="Q411" s="36" t="e">
        <f>IF(P411&lt;&gt;"",VLOOKUP(P411,Expectations!$A$2:$B$25,2,TRUE),"")</f>
        <v>#DIV/0!</v>
      </c>
      <c r="R411" s="37" t="e">
        <f>IF(P411&lt;&gt;"",VLOOKUP(P411,Expectations!$A$2:$C$25,3,TRUE),"")</f>
        <v>#DIV/0!</v>
      </c>
      <c r="S411" s="17" t="str">
        <f>IF(H411&gt;0,VLOOKUP(H411,Reading!$A$3:$B$61,2,FALSE),"")</f>
        <v/>
      </c>
      <c r="T411" s="38" t="str">
        <f>IF(J411&gt;0,VLOOKUP(J411,'TA scores'!$A$2:$B$16,2,FALSE),"")</f>
        <v/>
      </c>
      <c r="U411" s="16" t="str">
        <f>IF(I411&gt;0,VLOOKUP(I411,Maths!$A$3:$B$121,2,FALSE),"")</f>
        <v/>
      </c>
      <c r="V411" s="16" t="str">
        <f>IF(K411&gt;0,VLOOKUP(K411,GPS!$A$3:$B$121,2,FALSE),"")</f>
        <v/>
      </c>
      <c r="W411" s="39" t="e">
        <f>IF(R411&lt;&gt;"",VLOOKUP(R411,Expectations!$C$2:$F$25,2,FALSE),"")</f>
        <v>#DIV/0!</v>
      </c>
      <c r="X411" s="39" t="e">
        <f>IF(R411&lt;&gt;"",VLOOKUP(R411,Expectations!$C$2:$F$25,3,FALSE),"")</f>
        <v>#DIV/0!</v>
      </c>
      <c r="Y411" s="39" t="e">
        <f>IF(R411&lt;&gt;"",VLOOKUP(R411,Expectations!$C$2:$F$25,4,FALSE),"")</f>
        <v>#DIV/0!</v>
      </c>
      <c r="Z411" s="5" t="str">
        <f t="shared" si="36"/>
        <v/>
      </c>
      <c r="AA411" s="5" t="str">
        <f t="shared" si="37"/>
        <v/>
      </c>
      <c r="AB411" s="5" t="str">
        <f t="shared" si="38"/>
        <v/>
      </c>
    </row>
    <row r="412" spans="1:28" x14ac:dyDescent="0.35">
      <c r="A412" s="20"/>
      <c r="B412" s="19"/>
      <c r="C412" s="19"/>
      <c r="D412" s="19"/>
      <c r="E412" s="18"/>
      <c r="F412" s="19"/>
      <c r="G412" s="19"/>
      <c r="H412" s="18"/>
      <c r="I412" s="19"/>
      <c r="J412" s="19"/>
      <c r="K412" s="19"/>
      <c r="L412" s="34" t="str">
        <f>IF(E412&lt;&gt;0,VLOOKUP(E412,'Prior Attainment'!$A$3:$B$23,2,FALSE),"")</f>
        <v/>
      </c>
      <c r="M412" s="34" t="str">
        <f>IF(F412&lt;&gt;0,VLOOKUP(F412,'Prior Attainment'!$A$3:$B$23,2,FALSE),"")</f>
        <v/>
      </c>
      <c r="N412" s="34" t="str">
        <f>IF(G412&lt;&gt;0,VLOOKUP(G412,'Prior Attainment'!$A$3:$B$23,2,FALSE),"")</f>
        <v/>
      </c>
      <c r="O412" s="35" t="e">
        <f t="shared" si="34"/>
        <v>#DIV/0!</v>
      </c>
      <c r="P412" s="35" t="e">
        <f t="shared" si="35"/>
        <v>#DIV/0!</v>
      </c>
      <c r="Q412" s="36" t="e">
        <f>IF(P412&lt;&gt;"",VLOOKUP(P412,Expectations!$A$2:$B$25,2,TRUE),"")</f>
        <v>#DIV/0!</v>
      </c>
      <c r="R412" s="37" t="e">
        <f>IF(P412&lt;&gt;"",VLOOKUP(P412,Expectations!$A$2:$C$25,3,TRUE),"")</f>
        <v>#DIV/0!</v>
      </c>
      <c r="S412" s="17" t="str">
        <f>IF(H412&gt;0,VLOOKUP(H412,Reading!$A$3:$B$61,2,FALSE),"")</f>
        <v/>
      </c>
      <c r="T412" s="38" t="str">
        <f>IF(J412&gt;0,VLOOKUP(J412,'TA scores'!$A$2:$B$16,2,FALSE),"")</f>
        <v/>
      </c>
      <c r="U412" s="16" t="str">
        <f>IF(I412&gt;0,VLOOKUP(I412,Maths!$A$3:$B$121,2,FALSE),"")</f>
        <v/>
      </c>
      <c r="V412" s="16" t="str">
        <f>IF(K412&gt;0,VLOOKUP(K412,GPS!$A$3:$B$121,2,FALSE),"")</f>
        <v/>
      </c>
      <c r="W412" s="39" t="e">
        <f>IF(R412&lt;&gt;"",VLOOKUP(R412,Expectations!$C$2:$F$25,2,FALSE),"")</f>
        <v>#DIV/0!</v>
      </c>
      <c r="X412" s="39" t="e">
        <f>IF(R412&lt;&gt;"",VLOOKUP(R412,Expectations!$C$2:$F$25,3,FALSE),"")</f>
        <v>#DIV/0!</v>
      </c>
      <c r="Y412" s="39" t="e">
        <f>IF(R412&lt;&gt;"",VLOOKUP(R412,Expectations!$C$2:$F$25,4,FALSE),"")</f>
        <v>#DIV/0!</v>
      </c>
      <c r="Z412" s="5" t="str">
        <f t="shared" si="36"/>
        <v/>
      </c>
      <c r="AA412" s="5" t="str">
        <f t="shared" si="37"/>
        <v/>
      </c>
      <c r="AB412" s="5" t="str">
        <f t="shared" si="38"/>
        <v/>
      </c>
    </row>
    <row r="413" spans="1:28" x14ac:dyDescent="0.35">
      <c r="A413" s="20"/>
      <c r="B413" s="19"/>
      <c r="C413" s="19"/>
      <c r="D413" s="19"/>
      <c r="E413" s="18"/>
      <c r="F413" s="19"/>
      <c r="G413" s="19"/>
      <c r="H413" s="18"/>
      <c r="I413" s="19"/>
      <c r="J413" s="19"/>
      <c r="K413" s="19"/>
      <c r="L413" s="34" t="str">
        <f>IF(E413&lt;&gt;0,VLOOKUP(E413,'Prior Attainment'!$A$3:$B$23,2,FALSE),"")</f>
        <v/>
      </c>
      <c r="M413" s="34" t="str">
        <f>IF(F413&lt;&gt;0,VLOOKUP(F413,'Prior Attainment'!$A$3:$B$23,2,FALSE),"")</f>
        <v/>
      </c>
      <c r="N413" s="34" t="str">
        <f>IF(G413&lt;&gt;0,VLOOKUP(G413,'Prior Attainment'!$A$3:$B$23,2,FALSE),"")</f>
        <v/>
      </c>
      <c r="O413" s="35" t="e">
        <f t="shared" si="34"/>
        <v>#DIV/0!</v>
      </c>
      <c r="P413" s="35" t="e">
        <f t="shared" si="35"/>
        <v>#DIV/0!</v>
      </c>
      <c r="Q413" s="36" t="e">
        <f>IF(P413&lt;&gt;"",VLOOKUP(P413,Expectations!$A$2:$B$25,2,TRUE),"")</f>
        <v>#DIV/0!</v>
      </c>
      <c r="R413" s="37" t="e">
        <f>IF(P413&lt;&gt;"",VLOOKUP(P413,Expectations!$A$2:$C$25,3,TRUE),"")</f>
        <v>#DIV/0!</v>
      </c>
      <c r="S413" s="17" t="str">
        <f>IF(H413&gt;0,VLOOKUP(H413,Reading!$A$3:$B$61,2,FALSE),"")</f>
        <v/>
      </c>
      <c r="T413" s="38" t="str">
        <f>IF(J413&gt;0,VLOOKUP(J413,'TA scores'!$A$2:$B$16,2,FALSE),"")</f>
        <v/>
      </c>
      <c r="U413" s="16" t="str">
        <f>IF(I413&gt;0,VLOOKUP(I413,Maths!$A$3:$B$121,2,FALSE),"")</f>
        <v/>
      </c>
      <c r="V413" s="16" t="str">
        <f>IF(K413&gt;0,VLOOKUP(K413,GPS!$A$3:$B$121,2,FALSE),"")</f>
        <v/>
      </c>
      <c r="W413" s="39" t="e">
        <f>IF(R413&lt;&gt;"",VLOOKUP(R413,Expectations!$C$2:$F$25,2,FALSE),"")</f>
        <v>#DIV/0!</v>
      </c>
      <c r="X413" s="39" t="e">
        <f>IF(R413&lt;&gt;"",VLOOKUP(R413,Expectations!$C$2:$F$25,3,FALSE),"")</f>
        <v>#DIV/0!</v>
      </c>
      <c r="Y413" s="39" t="e">
        <f>IF(R413&lt;&gt;"",VLOOKUP(R413,Expectations!$C$2:$F$25,4,FALSE),"")</f>
        <v>#DIV/0!</v>
      </c>
      <c r="Z413" s="5" t="str">
        <f t="shared" si="36"/>
        <v/>
      </c>
      <c r="AA413" s="5" t="str">
        <f t="shared" si="37"/>
        <v/>
      </c>
      <c r="AB413" s="5" t="str">
        <f t="shared" si="38"/>
        <v/>
      </c>
    </row>
    <row r="414" spans="1:28" x14ac:dyDescent="0.35">
      <c r="A414" s="20"/>
      <c r="B414" s="19"/>
      <c r="C414" s="19"/>
      <c r="D414" s="19"/>
      <c r="E414" s="18"/>
      <c r="F414" s="19"/>
      <c r="G414" s="19"/>
      <c r="H414" s="18"/>
      <c r="I414" s="19"/>
      <c r="J414" s="19"/>
      <c r="K414" s="19"/>
      <c r="L414" s="34" t="str">
        <f>IF(E414&lt;&gt;0,VLOOKUP(E414,'Prior Attainment'!$A$3:$B$23,2,FALSE),"")</f>
        <v/>
      </c>
      <c r="M414" s="34" t="str">
        <f>IF(F414&lt;&gt;0,VLOOKUP(F414,'Prior Attainment'!$A$3:$B$23,2,FALSE),"")</f>
        <v/>
      </c>
      <c r="N414" s="34" t="str">
        <f>IF(G414&lt;&gt;0,VLOOKUP(G414,'Prior Attainment'!$A$3:$B$23,2,FALSE),"")</f>
        <v/>
      </c>
      <c r="O414" s="35" t="e">
        <f t="shared" si="34"/>
        <v>#DIV/0!</v>
      </c>
      <c r="P414" s="35" t="e">
        <f t="shared" si="35"/>
        <v>#DIV/0!</v>
      </c>
      <c r="Q414" s="36" t="e">
        <f>IF(P414&lt;&gt;"",VLOOKUP(P414,Expectations!$A$2:$B$25,2,TRUE),"")</f>
        <v>#DIV/0!</v>
      </c>
      <c r="R414" s="37" t="e">
        <f>IF(P414&lt;&gt;"",VLOOKUP(P414,Expectations!$A$2:$C$25,3,TRUE),"")</f>
        <v>#DIV/0!</v>
      </c>
      <c r="S414" s="17" t="str">
        <f>IF(H414&gt;0,VLOOKUP(H414,Reading!$A$3:$B$61,2,FALSE),"")</f>
        <v/>
      </c>
      <c r="T414" s="38" t="str">
        <f>IF(J414&gt;0,VLOOKUP(J414,'TA scores'!$A$2:$B$16,2,FALSE),"")</f>
        <v/>
      </c>
      <c r="U414" s="16" t="str">
        <f>IF(I414&gt;0,VLOOKUP(I414,Maths!$A$3:$B$121,2,FALSE),"")</f>
        <v/>
      </c>
      <c r="V414" s="16" t="str">
        <f>IF(K414&gt;0,VLOOKUP(K414,GPS!$A$3:$B$121,2,FALSE),"")</f>
        <v/>
      </c>
      <c r="W414" s="39" t="e">
        <f>IF(R414&lt;&gt;"",VLOOKUP(R414,Expectations!$C$2:$F$25,2,FALSE),"")</f>
        <v>#DIV/0!</v>
      </c>
      <c r="X414" s="39" t="e">
        <f>IF(R414&lt;&gt;"",VLOOKUP(R414,Expectations!$C$2:$F$25,3,FALSE),"")</f>
        <v>#DIV/0!</v>
      </c>
      <c r="Y414" s="39" t="e">
        <f>IF(R414&lt;&gt;"",VLOOKUP(R414,Expectations!$C$2:$F$25,4,FALSE),"")</f>
        <v>#DIV/0!</v>
      </c>
      <c r="Z414" s="5" t="str">
        <f t="shared" si="36"/>
        <v/>
      </c>
      <c r="AA414" s="5" t="str">
        <f t="shared" si="37"/>
        <v/>
      </c>
      <c r="AB414" s="5" t="str">
        <f t="shared" si="38"/>
        <v/>
      </c>
    </row>
    <row r="415" spans="1:28" x14ac:dyDescent="0.35">
      <c r="A415" s="20"/>
      <c r="B415" s="19"/>
      <c r="C415" s="19"/>
      <c r="D415" s="19"/>
      <c r="E415" s="18"/>
      <c r="F415" s="19"/>
      <c r="G415" s="19"/>
      <c r="H415" s="18"/>
      <c r="I415" s="19"/>
      <c r="J415" s="19"/>
      <c r="K415" s="19"/>
      <c r="L415" s="34" t="str">
        <f>IF(E415&lt;&gt;0,VLOOKUP(E415,'Prior Attainment'!$A$3:$B$23,2,FALSE),"")</f>
        <v/>
      </c>
      <c r="M415" s="34" t="str">
        <f>IF(F415&lt;&gt;0,VLOOKUP(F415,'Prior Attainment'!$A$3:$B$23,2,FALSE),"")</f>
        <v/>
      </c>
      <c r="N415" s="34" t="str">
        <f>IF(G415&lt;&gt;0,VLOOKUP(G415,'Prior Attainment'!$A$3:$B$23,2,FALSE),"")</f>
        <v/>
      </c>
      <c r="O415" s="35" t="e">
        <f t="shared" si="34"/>
        <v>#DIV/0!</v>
      </c>
      <c r="P415" s="35" t="e">
        <f t="shared" si="35"/>
        <v>#DIV/0!</v>
      </c>
      <c r="Q415" s="36" t="e">
        <f>IF(P415&lt;&gt;"",VLOOKUP(P415,Expectations!$A$2:$B$25,2,TRUE),"")</f>
        <v>#DIV/0!</v>
      </c>
      <c r="R415" s="37" t="e">
        <f>IF(P415&lt;&gt;"",VLOOKUP(P415,Expectations!$A$2:$C$25,3,TRUE),"")</f>
        <v>#DIV/0!</v>
      </c>
      <c r="S415" s="17" t="str">
        <f>IF(H415&gt;0,VLOOKUP(H415,Reading!$A$3:$B$61,2,FALSE),"")</f>
        <v/>
      </c>
      <c r="T415" s="38" t="str">
        <f>IF(J415&gt;0,VLOOKUP(J415,'TA scores'!$A$2:$B$16,2,FALSE),"")</f>
        <v/>
      </c>
      <c r="U415" s="16" t="str">
        <f>IF(I415&gt;0,VLOOKUP(I415,Maths!$A$3:$B$121,2,FALSE),"")</f>
        <v/>
      </c>
      <c r="V415" s="16" t="str">
        <f>IF(K415&gt;0,VLOOKUP(K415,GPS!$A$3:$B$121,2,FALSE),"")</f>
        <v/>
      </c>
      <c r="W415" s="39" t="e">
        <f>IF(R415&lt;&gt;"",VLOOKUP(R415,Expectations!$C$2:$F$25,2,FALSE),"")</f>
        <v>#DIV/0!</v>
      </c>
      <c r="X415" s="39" t="e">
        <f>IF(R415&lt;&gt;"",VLOOKUP(R415,Expectations!$C$2:$F$25,3,FALSE),"")</f>
        <v>#DIV/0!</v>
      </c>
      <c r="Y415" s="39" t="e">
        <f>IF(R415&lt;&gt;"",VLOOKUP(R415,Expectations!$C$2:$F$25,4,FALSE),"")</f>
        <v>#DIV/0!</v>
      </c>
      <c r="Z415" s="5" t="str">
        <f t="shared" si="36"/>
        <v/>
      </c>
      <c r="AA415" s="5" t="str">
        <f t="shared" si="37"/>
        <v/>
      </c>
      <c r="AB415" s="5" t="str">
        <f t="shared" si="38"/>
        <v/>
      </c>
    </row>
    <row r="416" spans="1:28" x14ac:dyDescent="0.35">
      <c r="A416" s="20"/>
      <c r="B416" s="19"/>
      <c r="C416" s="19"/>
      <c r="D416" s="19"/>
      <c r="E416" s="18"/>
      <c r="F416" s="19"/>
      <c r="G416" s="19"/>
      <c r="H416" s="18"/>
      <c r="I416" s="19"/>
      <c r="J416" s="19"/>
      <c r="K416" s="19"/>
      <c r="L416" s="34" t="str">
        <f>IF(E416&lt;&gt;0,VLOOKUP(E416,'Prior Attainment'!$A$3:$B$23,2,FALSE),"")</f>
        <v/>
      </c>
      <c r="M416" s="34" t="str">
        <f>IF(F416&lt;&gt;0,VLOOKUP(F416,'Prior Attainment'!$A$3:$B$23,2,FALSE),"")</f>
        <v/>
      </c>
      <c r="N416" s="34" t="str">
        <f>IF(G416&lt;&gt;0,VLOOKUP(G416,'Prior Attainment'!$A$3:$B$23,2,FALSE),"")</f>
        <v/>
      </c>
      <c r="O416" s="35" t="e">
        <f t="shared" si="34"/>
        <v>#DIV/0!</v>
      </c>
      <c r="P416" s="35" t="e">
        <f t="shared" si="35"/>
        <v>#DIV/0!</v>
      </c>
      <c r="Q416" s="36" t="e">
        <f>IF(P416&lt;&gt;"",VLOOKUP(P416,Expectations!$A$2:$B$25,2,TRUE),"")</f>
        <v>#DIV/0!</v>
      </c>
      <c r="R416" s="37" t="e">
        <f>IF(P416&lt;&gt;"",VLOOKUP(P416,Expectations!$A$2:$C$25,3,TRUE),"")</f>
        <v>#DIV/0!</v>
      </c>
      <c r="S416" s="17" t="str">
        <f>IF(H416&gt;0,VLOOKUP(H416,Reading!$A$3:$B$61,2,FALSE),"")</f>
        <v/>
      </c>
      <c r="T416" s="38" t="str">
        <f>IF(J416&gt;0,VLOOKUP(J416,'TA scores'!$A$2:$B$16,2,FALSE),"")</f>
        <v/>
      </c>
      <c r="U416" s="16" t="str">
        <f>IF(I416&gt;0,VLOOKUP(I416,Maths!$A$3:$B$121,2,FALSE),"")</f>
        <v/>
      </c>
      <c r="V416" s="16" t="str">
        <f>IF(K416&gt;0,VLOOKUP(K416,GPS!$A$3:$B$121,2,FALSE),"")</f>
        <v/>
      </c>
      <c r="W416" s="39" t="e">
        <f>IF(R416&lt;&gt;"",VLOOKUP(R416,Expectations!$C$2:$F$25,2,FALSE),"")</f>
        <v>#DIV/0!</v>
      </c>
      <c r="X416" s="39" t="e">
        <f>IF(R416&lt;&gt;"",VLOOKUP(R416,Expectations!$C$2:$F$25,3,FALSE),"")</f>
        <v>#DIV/0!</v>
      </c>
      <c r="Y416" s="39" t="e">
        <f>IF(R416&lt;&gt;"",VLOOKUP(R416,Expectations!$C$2:$F$25,4,FALSE),"")</f>
        <v>#DIV/0!</v>
      </c>
      <c r="Z416" s="5" t="str">
        <f t="shared" si="36"/>
        <v/>
      </c>
      <c r="AA416" s="5" t="str">
        <f t="shared" si="37"/>
        <v/>
      </c>
      <c r="AB416" s="5" t="str">
        <f t="shared" si="38"/>
        <v/>
      </c>
    </row>
    <row r="417" spans="1:28" x14ac:dyDescent="0.35">
      <c r="A417" s="20"/>
      <c r="B417" s="19"/>
      <c r="C417" s="19"/>
      <c r="D417" s="19"/>
      <c r="E417" s="18"/>
      <c r="F417" s="19"/>
      <c r="G417" s="19"/>
      <c r="H417" s="18"/>
      <c r="I417" s="19"/>
      <c r="J417" s="19"/>
      <c r="K417" s="19"/>
      <c r="L417" s="34" t="str">
        <f>IF(E417&lt;&gt;0,VLOOKUP(E417,'Prior Attainment'!$A$3:$B$23,2,FALSE),"")</f>
        <v/>
      </c>
      <c r="M417" s="34" t="str">
        <f>IF(F417&lt;&gt;0,VLOOKUP(F417,'Prior Attainment'!$A$3:$B$23,2,FALSE),"")</f>
        <v/>
      </c>
      <c r="N417" s="34" t="str">
        <f>IF(G417&lt;&gt;0,VLOOKUP(G417,'Prior Attainment'!$A$3:$B$23,2,FALSE),"")</f>
        <v/>
      </c>
      <c r="O417" s="35" t="e">
        <f t="shared" si="34"/>
        <v>#DIV/0!</v>
      </c>
      <c r="P417" s="35" t="e">
        <f t="shared" si="35"/>
        <v>#DIV/0!</v>
      </c>
      <c r="Q417" s="36" t="e">
        <f>IF(P417&lt;&gt;"",VLOOKUP(P417,Expectations!$A$2:$B$25,2,TRUE),"")</f>
        <v>#DIV/0!</v>
      </c>
      <c r="R417" s="37" t="e">
        <f>IF(P417&lt;&gt;"",VLOOKUP(P417,Expectations!$A$2:$C$25,3,TRUE),"")</f>
        <v>#DIV/0!</v>
      </c>
      <c r="S417" s="17" t="str">
        <f>IF(H417&gt;0,VLOOKUP(H417,Reading!$A$3:$B$61,2,FALSE),"")</f>
        <v/>
      </c>
      <c r="T417" s="38" t="str">
        <f>IF(J417&gt;0,VLOOKUP(J417,'TA scores'!$A$2:$B$16,2,FALSE),"")</f>
        <v/>
      </c>
      <c r="U417" s="16" t="str">
        <f>IF(I417&gt;0,VLOOKUP(I417,Maths!$A$3:$B$121,2,FALSE),"")</f>
        <v/>
      </c>
      <c r="V417" s="16" t="str">
        <f>IF(K417&gt;0,VLOOKUP(K417,GPS!$A$3:$B$121,2,FALSE),"")</f>
        <v/>
      </c>
      <c r="W417" s="39" t="e">
        <f>IF(R417&lt;&gt;"",VLOOKUP(R417,Expectations!$C$2:$F$25,2,FALSE),"")</f>
        <v>#DIV/0!</v>
      </c>
      <c r="X417" s="39" t="e">
        <f>IF(R417&lt;&gt;"",VLOOKUP(R417,Expectations!$C$2:$F$25,3,FALSE),"")</f>
        <v>#DIV/0!</v>
      </c>
      <c r="Y417" s="39" t="e">
        <f>IF(R417&lt;&gt;"",VLOOKUP(R417,Expectations!$C$2:$F$25,4,FALSE),"")</f>
        <v>#DIV/0!</v>
      </c>
      <c r="Z417" s="5" t="str">
        <f t="shared" si="36"/>
        <v/>
      </c>
      <c r="AA417" s="5" t="str">
        <f t="shared" si="37"/>
        <v/>
      </c>
      <c r="AB417" s="5" t="str">
        <f t="shared" si="38"/>
        <v/>
      </c>
    </row>
    <row r="418" spans="1:28" x14ac:dyDescent="0.35">
      <c r="A418" s="20"/>
      <c r="B418" s="19"/>
      <c r="C418" s="19"/>
      <c r="D418" s="19"/>
      <c r="E418" s="18"/>
      <c r="F418" s="19"/>
      <c r="G418" s="19"/>
      <c r="H418" s="18"/>
      <c r="I418" s="19"/>
      <c r="J418" s="19"/>
      <c r="K418" s="19"/>
      <c r="L418" s="34" t="str">
        <f>IF(E418&lt;&gt;0,VLOOKUP(E418,'Prior Attainment'!$A$3:$B$23,2,FALSE),"")</f>
        <v/>
      </c>
      <c r="M418" s="34" t="str">
        <f>IF(F418&lt;&gt;0,VLOOKUP(F418,'Prior Attainment'!$A$3:$B$23,2,FALSE),"")</f>
        <v/>
      </c>
      <c r="N418" s="34" t="str">
        <f>IF(G418&lt;&gt;0,VLOOKUP(G418,'Prior Attainment'!$A$3:$B$23,2,FALSE),"")</f>
        <v/>
      </c>
      <c r="O418" s="35" t="e">
        <f t="shared" si="34"/>
        <v>#DIV/0!</v>
      </c>
      <c r="P418" s="35" t="e">
        <f t="shared" si="35"/>
        <v>#DIV/0!</v>
      </c>
      <c r="Q418" s="36" t="e">
        <f>IF(P418&lt;&gt;"",VLOOKUP(P418,Expectations!$A$2:$B$25,2,TRUE),"")</f>
        <v>#DIV/0!</v>
      </c>
      <c r="R418" s="37" t="e">
        <f>IF(P418&lt;&gt;"",VLOOKUP(P418,Expectations!$A$2:$C$25,3,TRUE),"")</f>
        <v>#DIV/0!</v>
      </c>
      <c r="S418" s="17" t="str">
        <f>IF(H418&gt;0,VLOOKUP(H418,Reading!$A$3:$B$61,2,FALSE),"")</f>
        <v/>
      </c>
      <c r="T418" s="38" t="str">
        <f>IF(J418&gt;0,VLOOKUP(J418,'TA scores'!$A$2:$B$16,2,FALSE),"")</f>
        <v/>
      </c>
      <c r="U418" s="16" t="str">
        <f>IF(I418&gt;0,VLOOKUP(I418,Maths!$A$3:$B$121,2,FALSE),"")</f>
        <v/>
      </c>
      <c r="V418" s="16" t="str">
        <f>IF(K418&gt;0,VLOOKUP(K418,GPS!$A$3:$B$121,2,FALSE),"")</f>
        <v/>
      </c>
      <c r="W418" s="39" t="e">
        <f>IF(R418&lt;&gt;"",VLOOKUP(R418,Expectations!$C$2:$F$25,2,FALSE),"")</f>
        <v>#DIV/0!</v>
      </c>
      <c r="X418" s="39" t="e">
        <f>IF(R418&lt;&gt;"",VLOOKUP(R418,Expectations!$C$2:$F$25,3,FALSE),"")</f>
        <v>#DIV/0!</v>
      </c>
      <c r="Y418" s="39" t="e">
        <f>IF(R418&lt;&gt;"",VLOOKUP(R418,Expectations!$C$2:$F$25,4,FALSE),"")</f>
        <v>#DIV/0!</v>
      </c>
      <c r="Z418" s="5" t="str">
        <f t="shared" si="36"/>
        <v/>
      </c>
      <c r="AA418" s="5" t="str">
        <f t="shared" si="37"/>
        <v/>
      </c>
      <c r="AB418" s="5" t="str">
        <f t="shared" si="38"/>
        <v/>
      </c>
    </row>
    <row r="419" spans="1:28" x14ac:dyDescent="0.35">
      <c r="A419" s="20"/>
      <c r="B419" s="19"/>
      <c r="C419" s="19"/>
      <c r="D419" s="19"/>
      <c r="E419" s="18"/>
      <c r="F419" s="19"/>
      <c r="G419" s="19"/>
      <c r="H419" s="18"/>
      <c r="I419" s="19"/>
      <c r="J419" s="19"/>
      <c r="K419" s="19"/>
      <c r="L419" s="34" t="str">
        <f>IF(E419&lt;&gt;0,VLOOKUP(E419,'Prior Attainment'!$A$3:$B$23,2,FALSE),"")</f>
        <v/>
      </c>
      <c r="M419" s="34" t="str">
        <f>IF(F419&lt;&gt;0,VLOOKUP(F419,'Prior Attainment'!$A$3:$B$23,2,FALSE),"")</f>
        <v/>
      </c>
      <c r="N419" s="34" t="str">
        <f>IF(G419&lt;&gt;0,VLOOKUP(G419,'Prior Attainment'!$A$3:$B$23,2,FALSE),"")</f>
        <v/>
      </c>
      <c r="O419" s="35" t="e">
        <f t="shared" si="34"/>
        <v>#DIV/0!</v>
      </c>
      <c r="P419" s="35" t="e">
        <f t="shared" si="35"/>
        <v>#DIV/0!</v>
      </c>
      <c r="Q419" s="36" t="e">
        <f>IF(P419&lt;&gt;"",VLOOKUP(P419,Expectations!$A$2:$B$25,2,TRUE),"")</f>
        <v>#DIV/0!</v>
      </c>
      <c r="R419" s="37" t="e">
        <f>IF(P419&lt;&gt;"",VLOOKUP(P419,Expectations!$A$2:$C$25,3,TRUE),"")</f>
        <v>#DIV/0!</v>
      </c>
      <c r="S419" s="17" t="str">
        <f>IF(H419&gt;0,VLOOKUP(H419,Reading!$A$3:$B$61,2,FALSE),"")</f>
        <v/>
      </c>
      <c r="T419" s="38" t="str">
        <f>IF(J419&gt;0,VLOOKUP(J419,'TA scores'!$A$2:$B$16,2,FALSE),"")</f>
        <v/>
      </c>
      <c r="U419" s="16" t="str">
        <f>IF(I419&gt;0,VLOOKUP(I419,Maths!$A$3:$B$121,2,FALSE),"")</f>
        <v/>
      </c>
      <c r="V419" s="16" t="str">
        <f>IF(K419&gt;0,VLOOKUP(K419,GPS!$A$3:$B$121,2,FALSE),"")</f>
        <v/>
      </c>
      <c r="W419" s="39" t="e">
        <f>IF(R419&lt;&gt;"",VLOOKUP(R419,Expectations!$C$2:$F$25,2,FALSE),"")</f>
        <v>#DIV/0!</v>
      </c>
      <c r="X419" s="39" t="e">
        <f>IF(R419&lt;&gt;"",VLOOKUP(R419,Expectations!$C$2:$F$25,3,FALSE),"")</f>
        <v>#DIV/0!</v>
      </c>
      <c r="Y419" s="39" t="e">
        <f>IF(R419&lt;&gt;"",VLOOKUP(R419,Expectations!$C$2:$F$25,4,FALSE),"")</f>
        <v>#DIV/0!</v>
      </c>
      <c r="Z419" s="5" t="str">
        <f t="shared" si="36"/>
        <v/>
      </c>
      <c r="AA419" s="5" t="str">
        <f t="shared" si="37"/>
        <v/>
      </c>
      <c r="AB419" s="5" t="str">
        <f t="shared" si="38"/>
        <v/>
      </c>
    </row>
    <row r="420" spans="1:28" x14ac:dyDescent="0.35">
      <c r="A420" s="20"/>
      <c r="B420" s="19"/>
      <c r="C420" s="19"/>
      <c r="D420" s="19"/>
      <c r="E420" s="18"/>
      <c r="F420" s="19"/>
      <c r="G420" s="19"/>
      <c r="H420" s="18"/>
      <c r="I420" s="19"/>
      <c r="J420" s="19"/>
      <c r="K420" s="19"/>
      <c r="L420" s="34" t="str">
        <f>IF(E420&lt;&gt;0,VLOOKUP(E420,'Prior Attainment'!$A$3:$B$23,2,FALSE),"")</f>
        <v/>
      </c>
      <c r="M420" s="34" t="str">
        <f>IF(F420&lt;&gt;0,VLOOKUP(F420,'Prior Attainment'!$A$3:$B$23,2,FALSE),"")</f>
        <v/>
      </c>
      <c r="N420" s="34" t="str">
        <f>IF(G420&lt;&gt;0,VLOOKUP(G420,'Prior Attainment'!$A$3:$B$23,2,FALSE),"")</f>
        <v/>
      </c>
      <c r="O420" s="35" t="e">
        <f t="shared" si="34"/>
        <v>#DIV/0!</v>
      </c>
      <c r="P420" s="35" t="e">
        <f t="shared" si="35"/>
        <v>#DIV/0!</v>
      </c>
      <c r="Q420" s="36" t="e">
        <f>IF(P420&lt;&gt;"",VLOOKUP(P420,Expectations!$A$2:$B$25,2,TRUE),"")</f>
        <v>#DIV/0!</v>
      </c>
      <c r="R420" s="37" t="e">
        <f>IF(P420&lt;&gt;"",VLOOKUP(P420,Expectations!$A$2:$C$25,3,TRUE),"")</f>
        <v>#DIV/0!</v>
      </c>
      <c r="S420" s="17" t="str">
        <f>IF(H420&gt;0,VLOOKUP(H420,Reading!$A$3:$B$61,2,FALSE),"")</f>
        <v/>
      </c>
      <c r="T420" s="38" t="str">
        <f>IF(J420&gt;0,VLOOKUP(J420,'TA scores'!$A$2:$B$16,2,FALSE),"")</f>
        <v/>
      </c>
      <c r="U420" s="16" t="str">
        <f>IF(I420&gt;0,VLOOKUP(I420,Maths!$A$3:$B$121,2,FALSE),"")</f>
        <v/>
      </c>
      <c r="V420" s="16" t="str">
        <f>IF(K420&gt;0,VLOOKUP(K420,GPS!$A$3:$B$121,2,FALSE),"")</f>
        <v/>
      </c>
      <c r="W420" s="39" t="e">
        <f>IF(R420&lt;&gt;"",VLOOKUP(R420,Expectations!$C$2:$F$25,2,FALSE),"")</f>
        <v>#DIV/0!</v>
      </c>
      <c r="X420" s="39" t="e">
        <f>IF(R420&lt;&gt;"",VLOOKUP(R420,Expectations!$C$2:$F$25,3,FALSE),"")</f>
        <v>#DIV/0!</v>
      </c>
      <c r="Y420" s="39" t="e">
        <f>IF(R420&lt;&gt;"",VLOOKUP(R420,Expectations!$C$2:$F$25,4,FALSE),"")</f>
        <v>#DIV/0!</v>
      </c>
      <c r="Z420" s="5" t="str">
        <f t="shared" si="36"/>
        <v/>
      </c>
      <c r="AA420" s="5" t="str">
        <f t="shared" si="37"/>
        <v/>
      </c>
      <c r="AB420" s="5" t="str">
        <f t="shared" si="38"/>
        <v/>
      </c>
    </row>
    <row r="421" spans="1:28" x14ac:dyDescent="0.35">
      <c r="A421" s="20"/>
      <c r="B421" s="19"/>
      <c r="C421" s="19"/>
      <c r="D421" s="19"/>
      <c r="E421" s="18"/>
      <c r="F421" s="19"/>
      <c r="G421" s="19"/>
      <c r="H421" s="18"/>
      <c r="I421" s="19"/>
      <c r="J421" s="19"/>
      <c r="K421" s="19"/>
      <c r="L421" s="34" t="str">
        <f>IF(E421&lt;&gt;0,VLOOKUP(E421,'Prior Attainment'!$A$3:$B$23,2,FALSE),"")</f>
        <v/>
      </c>
      <c r="M421" s="34" t="str">
        <f>IF(F421&lt;&gt;0,VLOOKUP(F421,'Prior Attainment'!$A$3:$B$23,2,FALSE),"")</f>
        <v/>
      </c>
      <c r="N421" s="34" t="str">
        <f>IF(G421&lt;&gt;0,VLOOKUP(G421,'Prior Attainment'!$A$3:$B$23,2,FALSE),"")</f>
        <v/>
      </c>
      <c r="O421" s="35" t="e">
        <f t="shared" si="34"/>
        <v>#DIV/0!</v>
      </c>
      <c r="P421" s="35" t="e">
        <f t="shared" si="35"/>
        <v>#DIV/0!</v>
      </c>
      <c r="Q421" s="36" t="e">
        <f>IF(P421&lt;&gt;"",VLOOKUP(P421,Expectations!$A$2:$B$25,2,TRUE),"")</f>
        <v>#DIV/0!</v>
      </c>
      <c r="R421" s="37" t="e">
        <f>IF(P421&lt;&gt;"",VLOOKUP(P421,Expectations!$A$2:$C$25,3,TRUE),"")</f>
        <v>#DIV/0!</v>
      </c>
      <c r="S421" s="17" t="str">
        <f>IF(H421&gt;0,VLOOKUP(H421,Reading!$A$3:$B$61,2,FALSE),"")</f>
        <v/>
      </c>
      <c r="T421" s="38" t="str">
        <f>IF(J421&gt;0,VLOOKUP(J421,'TA scores'!$A$2:$B$16,2,FALSE),"")</f>
        <v/>
      </c>
      <c r="U421" s="16" t="str">
        <f>IF(I421&gt;0,VLOOKUP(I421,Maths!$A$3:$B$121,2,FALSE),"")</f>
        <v/>
      </c>
      <c r="V421" s="16" t="str">
        <f>IF(K421&gt;0,VLOOKUP(K421,GPS!$A$3:$B$121,2,FALSE),"")</f>
        <v/>
      </c>
      <c r="W421" s="39" t="e">
        <f>IF(R421&lt;&gt;"",VLOOKUP(R421,Expectations!$C$2:$F$25,2,FALSE),"")</f>
        <v>#DIV/0!</v>
      </c>
      <c r="X421" s="39" t="e">
        <f>IF(R421&lt;&gt;"",VLOOKUP(R421,Expectations!$C$2:$F$25,3,FALSE),"")</f>
        <v>#DIV/0!</v>
      </c>
      <c r="Y421" s="39" t="e">
        <f>IF(R421&lt;&gt;"",VLOOKUP(R421,Expectations!$C$2:$F$25,4,FALSE),"")</f>
        <v>#DIV/0!</v>
      </c>
      <c r="Z421" s="5" t="str">
        <f t="shared" si="36"/>
        <v/>
      </c>
      <c r="AA421" s="5" t="str">
        <f t="shared" si="37"/>
        <v/>
      </c>
      <c r="AB421" s="5" t="str">
        <f t="shared" si="38"/>
        <v/>
      </c>
    </row>
    <row r="422" spans="1:28" x14ac:dyDescent="0.35">
      <c r="A422" s="20"/>
      <c r="B422" s="19"/>
      <c r="C422" s="19"/>
      <c r="D422" s="19"/>
      <c r="E422" s="18"/>
      <c r="F422" s="19"/>
      <c r="G422" s="19"/>
      <c r="H422" s="18"/>
      <c r="I422" s="19"/>
      <c r="J422" s="19"/>
      <c r="K422" s="19"/>
      <c r="L422" s="34" t="str">
        <f>IF(E422&lt;&gt;0,VLOOKUP(E422,'Prior Attainment'!$A$3:$B$23,2,FALSE),"")</f>
        <v/>
      </c>
      <c r="M422" s="34" t="str">
        <f>IF(F422&lt;&gt;0,VLOOKUP(F422,'Prior Attainment'!$A$3:$B$23,2,FALSE),"")</f>
        <v/>
      </c>
      <c r="N422" s="34" t="str">
        <f>IF(G422&lt;&gt;0,VLOOKUP(G422,'Prior Attainment'!$A$3:$B$23,2,FALSE),"")</f>
        <v/>
      </c>
      <c r="O422" s="35" t="e">
        <f t="shared" si="34"/>
        <v>#DIV/0!</v>
      </c>
      <c r="P422" s="35" t="e">
        <f t="shared" si="35"/>
        <v>#DIV/0!</v>
      </c>
      <c r="Q422" s="36" t="e">
        <f>IF(P422&lt;&gt;"",VLOOKUP(P422,Expectations!$A$2:$B$25,2,TRUE),"")</f>
        <v>#DIV/0!</v>
      </c>
      <c r="R422" s="37" t="e">
        <f>IF(P422&lt;&gt;"",VLOOKUP(P422,Expectations!$A$2:$C$25,3,TRUE),"")</f>
        <v>#DIV/0!</v>
      </c>
      <c r="S422" s="17" t="str">
        <f>IF(H422&gt;0,VLOOKUP(H422,Reading!$A$3:$B$61,2,FALSE),"")</f>
        <v/>
      </c>
      <c r="T422" s="38" t="str">
        <f>IF(J422&gt;0,VLOOKUP(J422,'TA scores'!$A$2:$B$16,2,FALSE),"")</f>
        <v/>
      </c>
      <c r="U422" s="16" t="str">
        <f>IF(I422&gt;0,VLOOKUP(I422,Maths!$A$3:$B$121,2,FALSE),"")</f>
        <v/>
      </c>
      <c r="V422" s="16" t="str">
        <f>IF(K422&gt;0,VLOOKUP(K422,GPS!$A$3:$B$121,2,FALSE),"")</f>
        <v/>
      </c>
      <c r="W422" s="39" t="e">
        <f>IF(R422&lt;&gt;"",VLOOKUP(R422,Expectations!$C$2:$F$25,2,FALSE),"")</f>
        <v>#DIV/0!</v>
      </c>
      <c r="X422" s="39" t="e">
        <f>IF(R422&lt;&gt;"",VLOOKUP(R422,Expectations!$C$2:$F$25,3,FALSE),"")</f>
        <v>#DIV/0!</v>
      </c>
      <c r="Y422" s="39" t="e">
        <f>IF(R422&lt;&gt;"",VLOOKUP(R422,Expectations!$C$2:$F$25,4,FALSE),"")</f>
        <v>#DIV/0!</v>
      </c>
      <c r="Z422" s="5" t="str">
        <f t="shared" si="36"/>
        <v/>
      </c>
      <c r="AA422" s="5" t="str">
        <f t="shared" si="37"/>
        <v/>
      </c>
      <c r="AB422" s="5" t="str">
        <f t="shared" si="38"/>
        <v/>
      </c>
    </row>
    <row r="423" spans="1:28" x14ac:dyDescent="0.35">
      <c r="A423" s="20"/>
      <c r="B423" s="19"/>
      <c r="C423" s="19"/>
      <c r="D423" s="19"/>
      <c r="E423" s="18"/>
      <c r="F423" s="19"/>
      <c r="G423" s="19"/>
      <c r="H423" s="18"/>
      <c r="I423" s="19"/>
      <c r="J423" s="19"/>
      <c r="K423" s="19"/>
      <c r="L423" s="34" t="str">
        <f>IF(E423&lt;&gt;0,VLOOKUP(E423,'Prior Attainment'!$A$3:$B$23,2,FALSE),"")</f>
        <v/>
      </c>
      <c r="M423" s="34" t="str">
        <f>IF(F423&lt;&gt;0,VLOOKUP(F423,'Prior Attainment'!$A$3:$B$23,2,FALSE),"")</f>
        <v/>
      </c>
      <c r="N423" s="34" t="str">
        <f>IF(G423&lt;&gt;0,VLOOKUP(G423,'Prior Attainment'!$A$3:$B$23,2,FALSE),"")</f>
        <v/>
      </c>
      <c r="O423" s="35" t="e">
        <f t="shared" si="34"/>
        <v>#DIV/0!</v>
      </c>
      <c r="P423" s="35" t="e">
        <f t="shared" si="35"/>
        <v>#DIV/0!</v>
      </c>
      <c r="Q423" s="36" t="e">
        <f>IF(P423&lt;&gt;"",VLOOKUP(P423,Expectations!$A$2:$B$25,2,TRUE),"")</f>
        <v>#DIV/0!</v>
      </c>
      <c r="R423" s="37" t="e">
        <f>IF(P423&lt;&gt;"",VLOOKUP(P423,Expectations!$A$2:$C$25,3,TRUE),"")</f>
        <v>#DIV/0!</v>
      </c>
      <c r="S423" s="17" t="str">
        <f>IF(H423&gt;0,VLOOKUP(H423,Reading!$A$3:$B$61,2,FALSE),"")</f>
        <v/>
      </c>
      <c r="T423" s="38" t="str">
        <f>IF(J423&gt;0,VLOOKUP(J423,'TA scores'!$A$2:$B$16,2,FALSE),"")</f>
        <v/>
      </c>
      <c r="U423" s="16" t="str">
        <f>IF(I423&gt;0,VLOOKUP(I423,Maths!$A$3:$B$121,2,FALSE),"")</f>
        <v/>
      </c>
      <c r="V423" s="16" t="str">
        <f>IF(K423&gt;0,VLOOKUP(K423,GPS!$A$3:$B$121,2,FALSE),"")</f>
        <v/>
      </c>
      <c r="W423" s="39" t="e">
        <f>IF(R423&lt;&gt;"",VLOOKUP(R423,Expectations!$C$2:$F$25,2,FALSE),"")</f>
        <v>#DIV/0!</v>
      </c>
      <c r="X423" s="39" t="e">
        <f>IF(R423&lt;&gt;"",VLOOKUP(R423,Expectations!$C$2:$F$25,3,FALSE),"")</f>
        <v>#DIV/0!</v>
      </c>
      <c r="Y423" s="39" t="e">
        <f>IF(R423&lt;&gt;"",VLOOKUP(R423,Expectations!$C$2:$F$25,4,FALSE),"")</f>
        <v>#DIV/0!</v>
      </c>
      <c r="Z423" s="5" t="str">
        <f t="shared" si="36"/>
        <v/>
      </c>
      <c r="AA423" s="5" t="str">
        <f t="shared" si="37"/>
        <v/>
      </c>
      <c r="AB423" s="5" t="str">
        <f t="shared" si="38"/>
        <v/>
      </c>
    </row>
    <row r="424" spans="1:28" x14ac:dyDescent="0.35">
      <c r="A424" s="20"/>
      <c r="B424" s="19"/>
      <c r="C424" s="19"/>
      <c r="D424" s="19"/>
      <c r="E424" s="18"/>
      <c r="F424" s="19"/>
      <c r="G424" s="19"/>
      <c r="H424" s="18"/>
      <c r="I424" s="19"/>
      <c r="J424" s="19"/>
      <c r="K424" s="19"/>
      <c r="L424" s="34" t="str">
        <f>IF(E424&lt;&gt;0,VLOOKUP(E424,'Prior Attainment'!$A$3:$B$23,2,FALSE),"")</f>
        <v/>
      </c>
      <c r="M424" s="34" t="str">
        <f>IF(F424&lt;&gt;0,VLOOKUP(F424,'Prior Attainment'!$A$3:$B$23,2,FALSE),"")</f>
        <v/>
      </c>
      <c r="N424" s="34" t="str">
        <f>IF(G424&lt;&gt;0,VLOOKUP(G424,'Prior Attainment'!$A$3:$B$23,2,FALSE),"")</f>
        <v/>
      </c>
      <c r="O424" s="35" t="e">
        <f t="shared" si="34"/>
        <v>#DIV/0!</v>
      </c>
      <c r="P424" s="35" t="e">
        <f t="shared" si="35"/>
        <v>#DIV/0!</v>
      </c>
      <c r="Q424" s="36" t="e">
        <f>IF(P424&lt;&gt;"",VLOOKUP(P424,Expectations!$A$2:$B$25,2,TRUE),"")</f>
        <v>#DIV/0!</v>
      </c>
      <c r="R424" s="37" t="e">
        <f>IF(P424&lt;&gt;"",VLOOKUP(P424,Expectations!$A$2:$C$25,3,TRUE),"")</f>
        <v>#DIV/0!</v>
      </c>
      <c r="S424" s="17" t="str">
        <f>IF(H424&gt;0,VLOOKUP(H424,Reading!$A$3:$B$61,2,FALSE),"")</f>
        <v/>
      </c>
      <c r="T424" s="38" t="str">
        <f>IF(J424&gt;0,VLOOKUP(J424,'TA scores'!$A$2:$B$16,2,FALSE),"")</f>
        <v/>
      </c>
      <c r="U424" s="16" t="str">
        <f>IF(I424&gt;0,VLOOKUP(I424,Maths!$A$3:$B$121,2,FALSE),"")</f>
        <v/>
      </c>
      <c r="V424" s="16" t="str">
        <f>IF(K424&gt;0,VLOOKUP(K424,GPS!$A$3:$B$121,2,FALSE),"")</f>
        <v/>
      </c>
      <c r="W424" s="39" t="e">
        <f>IF(R424&lt;&gt;"",VLOOKUP(R424,Expectations!$C$2:$F$25,2,FALSE),"")</f>
        <v>#DIV/0!</v>
      </c>
      <c r="X424" s="39" t="e">
        <f>IF(R424&lt;&gt;"",VLOOKUP(R424,Expectations!$C$2:$F$25,3,FALSE),"")</f>
        <v>#DIV/0!</v>
      </c>
      <c r="Y424" s="39" t="e">
        <f>IF(R424&lt;&gt;"",VLOOKUP(R424,Expectations!$C$2:$F$25,4,FALSE),"")</f>
        <v>#DIV/0!</v>
      </c>
      <c r="Z424" s="5" t="str">
        <f t="shared" si="36"/>
        <v/>
      </c>
      <c r="AA424" s="5" t="str">
        <f t="shared" si="37"/>
        <v/>
      </c>
      <c r="AB424" s="5" t="str">
        <f t="shared" si="38"/>
        <v/>
      </c>
    </row>
    <row r="425" spans="1:28" x14ac:dyDescent="0.35">
      <c r="A425" s="20"/>
      <c r="B425" s="19"/>
      <c r="C425" s="19"/>
      <c r="D425" s="19"/>
      <c r="E425" s="18"/>
      <c r="F425" s="19"/>
      <c r="G425" s="19"/>
      <c r="H425" s="18"/>
      <c r="I425" s="19"/>
      <c r="J425" s="19"/>
      <c r="K425" s="19"/>
      <c r="L425" s="34" t="str">
        <f>IF(E425&lt;&gt;0,VLOOKUP(E425,'Prior Attainment'!$A$3:$B$23,2,FALSE),"")</f>
        <v/>
      </c>
      <c r="M425" s="34" t="str">
        <f>IF(F425&lt;&gt;0,VLOOKUP(F425,'Prior Attainment'!$A$3:$B$23,2,FALSE),"")</f>
        <v/>
      </c>
      <c r="N425" s="34" t="str">
        <f>IF(G425&lt;&gt;0,VLOOKUP(G425,'Prior Attainment'!$A$3:$B$23,2,FALSE),"")</f>
        <v/>
      </c>
      <c r="O425" s="35" t="e">
        <f t="shared" si="34"/>
        <v>#DIV/0!</v>
      </c>
      <c r="P425" s="35" t="e">
        <f t="shared" si="35"/>
        <v>#DIV/0!</v>
      </c>
      <c r="Q425" s="36" t="e">
        <f>IF(P425&lt;&gt;"",VLOOKUP(P425,Expectations!$A$2:$B$25,2,TRUE),"")</f>
        <v>#DIV/0!</v>
      </c>
      <c r="R425" s="37" t="e">
        <f>IF(P425&lt;&gt;"",VLOOKUP(P425,Expectations!$A$2:$C$25,3,TRUE),"")</f>
        <v>#DIV/0!</v>
      </c>
      <c r="S425" s="17" t="str">
        <f>IF(H425&gt;0,VLOOKUP(H425,Reading!$A$3:$B$61,2,FALSE),"")</f>
        <v/>
      </c>
      <c r="T425" s="38" t="str">
        <f>IF(J425&gt;0,VLOOKUP(J425,'TA scores'!$A$2:$B$16,2,FALSE),"")</f>
        <v/>
      </c>
      <c r="U425" s="16" t="str">
        <f>IF(I425&gt;0,VLOOKUP(I425,Maths!$A$3:$B$121,2,FALSE),"")</f>
        <v/>
      </c>
      <c r="V425" s="16" t="str">
        <f>IF(K425&gt;0,VLOOKUP(K425,GPS!$A$3:$B$121,2,FALSE),"")</f>
        <v/>
      </c>
      <c r="W425" s="39" t="e">
        <f>IF(R425&lt;&gt;"",VLOOKUP(R425,Expectations!$C$2:$F$25,2,FALSE),"")</f>
        <v>#DIV/0!</v>
      </c>
      <c r="X425" s="39" t="e">
        <f>IF(R425&lt;&gt;"",VLOOKUP(R425,Expectations!$C$2:$F$25,3,FALSE),"")</f>
        <v>#DIV/0!</v>
      </c>
      <c r="Y425" s="39" t="e">
        <f>IF(R425&lt;&gt;"",VLOOKUP(R425,Expectations!$C$2:$F$25,4,FALSE),"")</f>
        <v>#DIV/0!</v>
      </c>
      <c r="Z425" s="5" t="str">
        <f t="shared" si="36"/>
        <v/>
      </c>
      <c r="AA425" s="5" t="str">
        <f t="shared" si="37"/>
        <v/>
      </c>
      <c r="AB425" s="5" t="str">
        <f t="shared" si="38"/>
        <v/>
      </c>
    </row>
    <row r="426" spans="1:28" x14ac:dyDescent="0.35">
      <c r="A426" s="20"/>
      <c r="B426" s="19"/>
      <c r="C426" s="19"/>
      <c r="D426" s="19"/>
      <c r="E426" s="18"/>
      <c r="F426" s="19"/>
      <c r="G426" s="19"/>
      <c r="H426" s="18"/>
      <c r="I426" s="19"/>
      <c r="J426" s="19"/>
      <c r="K426" s="19"/>
      <c r="L426" s="34" t="str">
        <f>IF(E426&lt;&gt;0,VLOOKUP(E426,'Prior Attainment'!$A$3:$B$23,2,FALSE),"")</f>
        <v/>
      </c>
      <c r="M426" s="34" t="str">
        <f>IF(F426&lt;&gt;0,VLOOKUP(F426,'Prior Attainment'!$A$3:$B$23,2,FALSE),"")</f>
        <v/>
      </c>
      <c r="N426" s="34" t="str">
        <f>IF(G426&lt;&gt;0,VLOOKUP(G426,'Prior Attainment'!$A$3:$B$23,2,FALSE),"")</f>
        <v/>
      </c>
      <c r="O426" s="35" t="e">
        <f t="shared" si="34"/>
        <v>#DIV/0!</v>
      </c>
      <c r="P426" s="35" t="e">
        <f t="shared" si="35"/>
        <v>#DIV/0!</v>
      </c>
      <c r="Q426" s="36" t="e">
        <f>IF(P426&lt;&gt;"",VLOOKUP(P426,Expectations!$A$2:$B$25,2,TRUE),"")</f>
        <v>#DIV/0!</v>
      </c>
      <c r="R426" s="37" t="e">
        <f>IF(P426&lt;&gt;"",VLOOKUP(P426,Expectations!$A$2:$C$25,3,TRUE),"")</f>
        <v>#DIV/0!</v>
      </c>
      <c r="S426" s="17" t="str">
        <f>IF(H426&gt;0,VLOOKUP(H426,Reading!$A$3:$B$61,2,FALSE),"")</f>
        <v/>
      </c>
      <c r="T426" s="38" t="str">
        <f>IF(J426&gt;0,VLOOKUP(J426,'TA scores'!$A$2:$B$16,2,FALSE),"")</f>
        <v/>
      </c>
      <c r="U426" s="16" t="str">
        <f>IF(I426&gt;0,VLOOKUP(I426,Maths!$A$3:$B$121,2,FALSE),"")</f>
        <v/>
      </c>
      <c r="V426" s="16" t="str">
        <f>IF(K426&gt;0,VLOOKUP(K426,GPS!$A$3:$B$121,2,FALSE),"")</f>
        <v/>
      </c>
      <c r="W426" s="39" t="e">
        <f>IF(R426&lt;&gt;"",VLOOKUP(R426,Expectations!$C$2:$F$25,2,FALSE),"")</f>
        <v>#DIV/0!</v>
      </c>
      <c r="X426" s="39" t="e">
        <f>IF(R426&lt;&gt;"",VLOOKUP(R426,Expectations!$C$2:$F$25,3,FALSE),"")</f>
        <v>#DIV/0!</v>
      </c>
      <c r="Y426" s="39" t="e">
        <f>IF(R426&lt;&gt;"",VLOOKUP(R426,Expectations!$C$2:$F$25,4,FALSE),"")</f>
        <v>#DIV/0!</v>
      </c>
      <c r="Z426" s="5" t="str">
        <f t="shared" si="36"/>
        <v/>
      </c>
      <c r="AA426" s="5" t="str">
        <f t="shared" si="37"/>
        <v/>
      </c>
      <c r="AB426" s="5" t="str">
        <f t="shared" si="38"/>
        <v/>
      </c>
    </row>
    <row r="427" spans="1:28" x14ac:dyDescent="0.35">
      <c r="A427" s="20"/>
      <c r="B427" s="19"/>
      <c r="C427" s="19"/>
      <c r="D427" s="19"/>
      <c r="E427" s="18"/>
      <c r="F427" s="19"/>
      <c r="G427" s="19"/>
      <c r="H427" s="18"/>
      <c r="I427" s="19"/>
      <c r="J427" s="19"/>
      <c r="K427" s="19"/>
      <c r="L427" s="34" t="str">
        <f>IF(E427&lt;&gt;0,VLOOKUP(E427,'Prior Attainment'!$A$3:$B$23,2,FALSE),"")</f>
        <v/>
      </c>
      <c r="M427" s="34" t="str">
        <f>IF(F427&lt;&gt;0,VLOOKUP(F427,'Prior Attainment'!$A$3:$B$23,2,FALSE),"")</f>
        <v/>
      </c>
      <c r="N427" s="34" t="str">
        <f>IF(G427&lt;&gt;0,VLOOKUP(G427,'Prior Attainment'!$A$3:$B$23,2,FALSE),"")</f>
        <v/>
      </c>
      <c r="O427" s="35" t="e">
        <f t="shared" si="34"/>
        <v>#DIV/0!</v>
      </c>
      <c r="P427" s="35" t="e">
        <f t="shared" si="35"/>
        <v>#DIV/0!</v>
      </c>
      <c r="Q427" s="36" t="e">
        <f>IF(P427&lt;&gt;"",VLOOKUP(P427,Expectations!$A$2:$B$25,2,TRUE),"")</f>
        <v>#DIV/0!</v>
      </c>
      <c r="R427" s="37" t="e">
        <f>IF(P427&lt;&gt;"",VLOOKUP(P427,Expectations!$A$2:$C$25,3,TRUE),"")</f>
        <v>#DIV/0!</v>
      </c>
      <c r="S427" s="17" t="str">
        <f>IF(H427&gt;0,VLOOKUP(H427,Reading!$A$3:$B$61,2,FALSE),"")</f>
        <v/>
      </c>
      <c r="T427" s="38" t="str">
        <f>IF(J427&gt;0,VLOOKUP(J427,'TA scores'!$A$2:$B$16,2,FALSE),"")</f>
        <v/>
      </c>
      <c r="U427" s="16" t="str">
        <f>IF(I427&gt;0,VLOOKUP(I427,Maths!$A$3:$B$121,2,FALSE),"")</f>
        <v/>
      </c>
      <c r="V427" s="16" t="str">
        <f>IF(K427&gt;0,VLOOKUP(K427,GPS!$A$3:$B$121,2,FALSE),"")</f>
        <v/>
      </c>
      <c r="W427" s="39" t="e">
        <f>IF(R427&lt;&gt;"",VLOOKUP(R427,Expectations!$C$2:$F$25,2,FALSE),"")</f>
        <v>#DIV/0!</v>
      </c>
      <c r="X427" s="39" t="e">
        <f>IF(R427&lt;&gt;"",VLOOKUP(R427,Expectations!$C$2:$F$25,3,FALSE),"")</f>
        <v>#DIV/0!</v>
      </c>
      <c r="Y427" s="39" t="e">
        <f>IF(R427&lt;&gt;"",VLOOKUP(R427,Expectations!$C$2:$F$25,4,FALSE),"")</f>
        <v>#DIV/0!</v>
      </c>
      <c r="Z427" s="5" t="str">
        <f t="shared" si="36"/>
        <v/>
      </c>
      <c r="AA427" s="5" t="str">
        <f t="shared" si="37"/>
        <v/>
      </c>
      <c r="AB427" s="5" t="str">
        <f t="shared" si="38"/>
        <v/>
      </c>
    </row>
    <row r="428" spans="1:28" x14ac:dyDescent="0.35">
      <c r="A428" s="20"/>
      <c r="B428" s="19"/>
      <c r="C428" s="19"/>
      <c r="D428" s="19"/>
      <c r="E428" s="18"/>
      <c r="F428" s="19"/>
      <c r="G428" s="19"/>
      <c r="H428" s="18"/>
      <c r="I428" s="19"/>
      <c r="J428" s="19"/>
      <c r="K428" s="19"/>
      <c r="L428" s="34" t="str">
        <f>IF(E428&lt;&gt;0,VLOOKUP(E428,'Prior Attainment'!$A$3:$B$23,2,FALSE),"")</f>
        <v/>
      </c>
      <c r="M428" s="34" t="str">
        <f>IF(F428&lt;&gt;0,VLOOKUP(F428,'Prior Attainment'!$A$3:$B$23,2,FALSE),"")</f>
        <v/>
      </c>
      <c r="N428" s="34" t="str">
        <f>IF(G428&lt;&gt;0,VLOOKUP(G428,'Prior Attainment'!$A$3:$B$23,2,FALSE),"")</f>
        <v/>
      </c>
      <c r="O428" s="35" t="e">
        <f t="shared" si="34"/>
        <v>#DIV/0!</v>
      </c>
      <c r="P428" s="35" t="e">
        <f t="shared" si="35"/>
        <v>#DIV/0!</v>
      </c>
      <c r="Q428" s="36" t="e">
        <f>IF(P428&lt;&gt;"",VLOOKUP(P428,Expectations!$A$2:$B$25,2,TRUE),"")</f>
        <v>#DIV/0!</v>
      </c>
      <c r="R428" s="37" t="e">
        <f>IF(P428&lt;&gt;"",VLOOKUP(P428,Expectations!$A$2:$C$25,3,TRUE),"")</f>
        <v>#DIV/0!</v>
      </c>
      <c r="S428" s="17" t="str">
        <f>IF(H428&gt;0,VLOOKUP(H428,Reading!$A$3:$B$61,2,FALSE),"")</f>
        <v/>
      </c>
      <c r="T428" s="38" t="str">
        <f>IF(J428&gt;0,VLOOKUP(J428,'TA scores'!$A$2:$B$16,2,FALSE),"")</f>
        <v/>
      </c>
      <c r="U428" s="16" t="str">
        <f>IF(I428&gt;0,VLOOKUP(I428,Maths!$A$3:$B$121,2,FALSE),"")</f>
        <v/>
      </c>
      <c r="V428" s="16" t="str">
        <f>IF(K428&gt;0,VLOOKUP(K428,GPS!$A$3:$B$121,2,FALSE),"")</f>
        <v/>
      </c>
      <c r="W428" s="39" t="e">
        <f>IF(R428&lt;&gt;"",VLOOKUP(R428,Expectations!$C$2:$F$25,2,FALSE),"")</f>
        <v>#DIV/0!</v>
      </c>
      <c r="X428" s="39" t="e">
        <f>IF(R428&lt;&gt;"",VLOOKUP(R428,Expectations!$C$2:$F$25,3,FALSE),"")</f>
        <v>#DIV/0!</v>
      </c>
      <c r="Y428" s="39" t="e">
        <f>IF(R428&lt;&gt;"",VLOOKUP(R428,Expectations!$C$2:$F$25,4,FALSE),"")</f>
        <v>#DIV/0!</v>
      </c>
      <c r="Z428" s="5" t="str">
        <f t="shared" si="36"/>
        <v/>
      </c>
      <c r="AA428" s="5" t="str">
        <f t="shared" si="37"/>
        <v/>
      </c>
      <c r="AB428" s="5" t="str">
        <f t="shared" si="38"/>
        <v/>
      </c>
    </row>
    <row r="429" spans="1:28" x14ac:dyDescent="0.35">
      <c r="A429" s="20"/>
      <c r="B429" s="19"/>
      <c r="C429" s="19"/>
      <c r="D429" s="19"/>
      <c r="E429" s="18"/>
      <c r="F429" s="19"/>
      <c r="G429" s="19"/>
      <c r="H429" s="18"/>
      <c r="I429" s="19"/>
      <c r="J429" s="19"/>
      <c r="K429" s="19"/>
      <c r="L429" s="34" t="str">
        <f>IF(E429&lt;&gt;0,VLOOKUP(E429,'Prior Attainment'!$A$3:$B$23,2,FALSE),"")</f>
        <v/>
      </c>
      <c r="M429" s="34" t="str">
        <f>IF(F429&lt;&gt;0,VLOOKUP(F429,'Prior Attainment'!$A$3:$B$23,2,FALSE),"")</f>
        <v/>
      </c>
      <c r="N429" s="34" t="str">
        <f>IF(G429&lt;&gt;0,VLOOKUP(G429,'Prior Attainment'!$A$3:$B$23,2,FALSE),"")</f>
        <v/>
      </c>
      <c r="O429" s="35" t="e">
        <f t="shared" si="34"/>
        <v>#DIV/0!</v>
      </c>
      <c r="P429" s="35" t="e">
        <f t="shared" si="35"/>
        <v>#DIV/0!</v>
      </c>
      <c r="Q429" s="36" t="e">
        <f>IF(P429&lt;&gt;"",VLOOKUP(P429,Expectations!$A$2:$B$25,2,TRUE),"")</f>
        <v>#DIV/0!</v>
      </c>
      <c r="R429" s="37" t="e">
        <f>IF(P429&lt;&gt;"",VLOOKUP(P429,Expectations!$A$2:$C$25,3,TRUE),"")</f>
        <v>#DIV/0!</v>
      </c>
      <c r="S429" s="17" t="str">
        <f>IF(H429&gt;0,VLOOKUP(H429,Reading!$A$3:$B$61,2,FALSE),"")</f>
        <v/>
      </c>
      <c r="T429" s="38" t="str">
        <f>IF(J429&gt;0,VLOOKUP(J429,'TA scores'!$A$2:$B$16,2,FALSE),"")</f>
        <v/>
      </c>
      <c r="U429" s="16" t="str">
        <f>IF(I429&gt;0,VLOOKUP(I429,Maths!$A$3:$B$121,2,FALSE),"")</f>
        <v/>
      </c>
      <c r="V429" s="16" t="str">
        <f>IF(K429&gt;0,VLOOKUP(K429,GPS!$A$3:$B$121,2,FALSE),"")</f>
        <v/>
      </c>
      <c r="W429" s="39" t="e">
        <f>IF(R429&lt;&gt;"",VLOOKUP(R429,Expectations!$C$2:$F$25,2,FALSE),"")</f>
        <v>#DIV/0!</v>
      </c>
      <c r="X429" s="39" t="e">
        <f>IF(R429&lt;&gt;"",VLOOKUP(R429,Expectations!$C$2:$F$25,3,FALSE),"")</f>
        <v>#DIV/0!</v>
      </c>
      <c r="Y429" s="39" t="e">
        <f>IF(R429&lt;&gt;"",VLOOKUP(R429,Expectations!$C$2:$F$25,4,FALSE),"")</f>
        <v>#DIV/0!</v>
      </c>
      <c r="Z429" s="5" t="str">
        <f t="shared" si="36"/>
        <v/>
      </c>
      <c r="AA429" s="5" t="str">
        <f t="shared" si="37"/>
        <v/>
      </c>
      <c r="AB429" s="5" t="str">
        <f t="shared" si="38"/>
        <v/>
      </c>
    </row>
    <row r="430" spans="1:28" x14ac:dyDescent="0.35">
      <c r="A430" s="20"/>
      <c r="B430" s="19"/>
      <c r="C430" s="19"/>
      <c r="D430" s="19"/>
      <c r="E430" s="18"/>
      <c r="F430" s="19"/>
      <c r="G430" s="19"/>
      <c r="H430" s="18"/>
      <c r="I430" s="19"/>
      <c r="J430" s="19"/>
      <c r="K430" s="19"/>
      <c r="L430" s="34" t="str">
        <f>IF(E430&lt;&gt;0,VLOOKUP(E430,'Prior Attainment'!$A$3:$B$23,2,FALSE),"")</f>
        <v/>
      </c>
      <c r="M430" s="34" t="str">
        <f>IF(F430&lt;&gt;0,VLOOKUP(F430,'Prior Attainment'!$A$3:$B$23,2,FALSE),"")</f>
        <v/>
      </c>
      <c r="N430" s="34" t="str">
        <f>IF(G430&lt;&gt;0,VLOOKUP(G430,'Prior Attainment'!$A$3:$B$23,2,FALSE),"")</f>
        <v/>
      </c>
      <c r="O430" s="35" t="e">
        <f t="shared" si="34"/>
        <v>#DIV/0!</v>
      </c>
      <c r="P430" s="35" t="e">
        <f t="shared" si="35"/>
        <v>#DIV/0!</v>
      </c>
      <c r="Q430" s="36" t="e">
        <f>IF(P430&lt;&gt;"",VLOOKUP(P430,Expectations!$A$2:$B$25,2,TRUE),"")</f>
        <v>#DIV/0!</v>
      </c>
      <c r="R430" s="37" t="e">
        <f>IF(P430&lt;&gt;"",VLOOKUP(P430,Expectations!$A$2:$C$25,3,TRUE),"")</f>
        <v>#DIV/0!</v>
      </c>
      <c r="S430" s="17" t="str">
        <f>IF(H430&gt;0,VLOOKUP(H430,Reading!$A$3:$B$61,2,FALSE),"")</f>
        <v/>
      </c>
      <c r="T430" s="38" t="str">
        <f>IF(J430&gt;0,VLOOKUP(J430,'TA scores'!$A$2:$B$16,2,FALSE),"")</f>
        <v/>
      </c>
      <c r="U430" s="16" t="str">
        <f>IF(I430&gt;0,VLOOKUP(I430,Maths!$A$3:$B$121,2,FALSE),"")</f>
        <v/>
      </c>
      <c r="V430" s="16" t="str">
        <f>IF(K430&gt;0,VLOOKUP(K430,GPS!$A$3:$B$121,2,FALSE),"")</f>
        <v/>
      </c>
      <c r="W430" s="39" t="e">
        <f>IF(R430&lt;&gt;"",VLOOKUP(R430,Expectations!$C$2:$F$25,2,FALSE),"")</f>
        <v>#DIV/0!</v>
      </c>
      <c r="X430" s="39" t="e">
        <f>IF(R430&lt;&gt;"",VLOOKUP(R430,Expectations!$C$2:$F$25,3,FALSE),"")</f>
        <v>#DIV/0!</v>
      </c>
      <c r="Y430" s="39" t="e">
        <f>IF(R430&lt;&gt;"",VLOOKUP(R430,Expectations!$C$2:$F$25,4,FALSE),"")</f>
        <v>#DIV/0!</v>
      </c>
      <c r="Z430" s="5" t="str">
        <f t="shared" si="36"/>
        <v/>
      </c>
      <c r="AA430" s="5" t="str">
        <f t="shared" si="37"/>
        <v/>
      </c>
      <c r="AB430" s="5" t="str">
        <f t="shared" si="38"/>
        <v/>
      </c>
    </row>
    <row r="431" spans="1:28" x14ac:dyDescent="0.35">
      <c r="A431" s="20"/>
      <c r="B431" s="19"/>
      <c r="C431" s="19"/>
      <c r="D431" s="19"/>
      <c r="E431" s="18"/>
      <c r="F431" s="19"/>
      <c r="G431" s="19"/>
      <c r="H431" s="18"/>
      <c r="I431" s="19"/>
      <c r="J431" s="19"/>
      <c r="K431" s="19"/>
      <c r="L431" s="34" t="str">
        <f>IF(E431&lt;&gt;0,VLOOKUP(E431,'Prior Attainment'!$A$3:$B$23,2,FALSE),"")</f>
        <v/>
      </c>
      <c r="M431" s="34" t="str">
        <f>IF(F431&lt;&gt;0,VLOOKUP(F431,'Prior Attainment'!$A$3:$B$23,2,FALSE),"")</f>
        <v/>
      </c>
      <c r="N431" s="34" t="str">
        <f>IF(G431&lt;&gt;0,VLOOKUP(G431,'Prior Attainment'!$A$3:$B$23,2,FALSE),"")</f>
        <v/>
      </c>
      <c r="O431" s="35" t="e">
        <f t="shared" si="34"/>
        <v>#DIV/0!</v>
      </c>
      <c r="P431" s="35" t="e">
        <f t="shared" si="35"/>
        <v>#DIV/0!</v>
      </c>
      <c r="Q431" s="36" t="e">
        <f>IF(P431&lt;&gt;"",VLOOKUP(P431,Expectations!$A$2:$B$25,2,TRUE),"")</f>
        <v>#DIV/0!</v>
      </c>
      <c r="R431" s="37" t="e">
        <f>IF(P431&lt;&gt;"",VLOOKUP(P431,Expectations!$A$2:$C$25,3,TRUE),"")</f>
        <v>#DIV/0!</v>
      </c>
      <c r="S431" s="17" t="str">
        <f>IF(H431&gt;0,VLOOKUP(H431,Reading!$A$3:$B$61,2,FALSE),"")</f>
        <v/>
      </c>
      <c r="T431" s="38" t="str">
        <f>IF(J431&gt;0,VLOOKUP(J431,'TA scores'!$A$2:$B$16,2,FALSE),"")</f>
        <v/>
      </c>
      <c r="U431" s="16" t="str">
        <f>IF(I431&gt;0,VLOOKUP(I431,Maths!$A$3:$B$121,2,FALSE),"")</f>
        <v/>
      </c>
      <c r="V431" s="16" t="str">
        <f>IF(K431&gt;0,VLOOKUP(K431,GPS!$A$3:$B$121,2,FALSE),"")</f>
        <v/>
      </c>
      <c r="W431" s="39" t="e">
        <f>IF(R431&lt;&gt;"",VLOOKUP(R431,Expectations!$C$2:$F$25,2,FALSE),"")</f>
        <v>#DIV/0!</v>
      </c>
      <c r="X431" s="39" t="e">
        <f>IF(R431&lt;&gt;"",VLOOKUP(R431,Expectations!$C$2:$F$25,3,FALSE),"")</f>
        <v>#DIV/0!</v>
      </c>
      <c r="Y431" s="39" t="e">
        <f>IF(R431&lt;&gt;"",VLOOKUP(R431,Expectations!$C$2:$F$25,4,FALSE),"")</f>
        <v>#DIV/0!</v>
      </c>
      <c r="Z431" s="5" t="str">
        <f t="shared" si="36"/>
        <v/>
      </c>
      <c r="AA431" s="5" t="str">
        <f t="shared" si="37"/>
        <v/>
      </c>
      <c r="AB431" s="5" t="str">
        <f t="shared" si="38"/>
        <v/>
      </c>
    </row>
    <row r="432" spans="1:28" x14ac:dyDescent="0.35">
      <c r="A432" s="20"/>
      <c r="B432" s="19"/>
      <c r="C432" s="19"/>
      <c r="D432" s="19"/>
      <c r="E432" s="18"/>
      <c r="F432" s="19"/>
      <c r="G432" s="19"/>
      <c r="H432" s="18"/>
      <c r="I432" s="19"/>
      <c r="J432" s="19"/>
      <c r="K432" s="19"/>
      <c r="L432" s="34" t="str">
        <f>IF(E432&lt;&gt;0,VLOOKUP(E432,'Prior Attainment'!$A$3:$B$23,2,FALSE),"")</f>
        <v/>
      </c>
      <c r="M432" s="34" t="str">
        <f>IF(F432&lt;&gt;0,VLOOKUP(F432,'Prior Attainment'!$A$3:$B$23,2,FALSE),"")</f>
        <v/>
      </c>
      <c r="N432" s="34" t="str">
        <f>IF(G432&lt;&gt;0,VLOOKUP(G432,'Prior Attainment'!$A$3:$B$23,2,FALSE),"")</f>
        <v/>
      </c>
      <c r="O432" s="35" t="e">
        <f t="shared" si="34"/>
        <v>#DIV/0!</v>
      </c>
      <c r="P432" s="35" t="e">
        <f t="shared" si="35"/>
        <v>#DIV/0!</v>
      </c>
      <c r="Q432" s="36" t="e">
        <f>IF(P432&lt;&gt;"",VLOOKUP(P432,Expectations!$A$2:$B$25,2,TRUE),"")</f>
        <v>#DIV/0!</v>
      </c>
      <c r="R432" s="37" t="e">
        <f>IF(P432&lt;&gt;"",VLOOKUP(P432,Expectations!$A$2:$C$25,3,TRUE),"")</f>
        <v>#DIV/0!</v>
      </c>
      <c r="S432" s="17" t="str">
        <f>IF(H432&gt;0,VLOOKUP(H432,Reading!$A$3:$B$61,2,FALSE),"")</f>
        <v/>
      </c>
      <c r="T432" s="38" t="str">
        <f>IF(J432&gt;0,VLOOKUP(J432,'TA scores'!$A$2:$B$16,2,FALSE),"")</f>
        <v/>
      </c>
      <c r="U432" s="16" t="str">
        <f>IF(I432&gt;0,VLOOKUP(I432,Maths!$A$3:$B$121,2,FALSE),"")</f>
        <v/>
      </c>
      <c r="V432" s="16" t="str">
        <f>IF(K432&gt;0,VLOOKUP(K432,GPS!$A$3:$B$121,2,FALSE),"")</f>
        <v/>
      </c>
      <c r="W432" s="39" t="e">
        <f>IF(R432&lt;&gt;"",VLOOKUP(R432,Expectations!$C$2:$F$25,2,FALSE),"")</f>
        <v>#DIV/0!</v>
      </c>
      <c r="X432" s="39" t="e">
        <f>IF(R432&lt;&gt;"",VLOOKUP(R432,Expectations!$C$2:$F$25,3,FALSE),"")</f>
        <v>#DIV/0!</v>
      </c>
      <c r="Y432" s="39" t="e">
        <f>IF(R432&lt;&gt;"",VLOOKUP(R432,Expectations!$C$2:$F$25,4,FALSE),"")</f>
        <v>#DIV/0!</v>
      </c>
      <c r="Z432" s="5" t="str">
        <f t="shared" si="36"/>
        <v/>
      </c>
      <c r="AA432" s="5" t="str">
        <f t="shared" si="37"/>
        <v/>
      </c>
      <c r="AB432" s="5" t="str">
        <f t="shared" si="38"/>
        <v/>
      </c>
    </row>
    <row r="433" spans="1:28" x14ac:dyDescent="0.35">
      <c r="A433" s="20"/>
      <c r="B433" s="19"/>
      <c r="C433" s="19"/>
      <c r="D433" s="19"/>
      <c r="E433" s="18"/>
      <c r="F433" s="19"/>
      <c r="G433" s="19"/>
      <c r="H433" s="18"/>
      <c r="I433" s="19"/>
      <c r="J433" s="19"/>
      <c r="K433" s="19"/>
      <c r="L433" s="34" t="str">
        <f>IF(E433&lt;&gt;0,VLOOKUP(E433,'Prior Attainment'!$A$3:$B$23,2,FALSE),"")</f>
        <v/>
      </c>
      <c r="M433" s="34" t="str">
        <f>IF(F433&lt;&gt;0,VLOOKUP(F433,'Prior Attainment'!$A$3:$B$23,2,FALSE),"")</f>
        <v/>
      </c>
      <c r="N433" s="34" t="str">
        <f>IF(G433&lt;&gt;0,VLOOKUP(G433,'Prior Attainment'!$A$3:$B$23,2,FALSE),"")</f>
        <v/>
      </c>
      <c r="O433" s="35" t="e">
        <f t="shared" si="34"/>
        <v>#DIV/0!</v>
      </c>
      <c r="P433" s="35" t="e">
        <f t="shared" si="35"/>
        <v>#DIV/0!</v>
      </c>
      <c r="Q433" s="36" t="e">
        <f>IF(P433&lt;&gt;"",VLOOKUP(P433,Expectations!$A$2:$B$25,2,TRUE),"")</f>
        <v>#DIV/0!</v>
      </c>
      <c r="R433" s="37" t="e">
        <f>IF(P433&lt;&gt;"",VLOOKUP(P433,Expectations!$A$2:$C$25,3,TRUE),"")</f>
        <v>#DIV/0!</v>
      </c>
      <c r="S433" s="17" t="str">
        <f>IF(H433&gt;0,VLOOKUP(H433,Reading!$A$3:$B$61,2,FALSE),"")</f>
        <v/>
      </c>
      <c r="T433" s="38" t="str">
        <f>IF(J433&gt;0,VLOOKUP(J433,'TA scores'!$A$2:$B$16,2,FALSE),"")</f>
        <v/>
      </c>
      <c r="U433" s="16" t="str">
        <f>IF(I433&gt;0,VLOOKUP(I433,Maths!$A$3:$B$121,2,FALSE),"")</f>
        <v/>
      </c>
      <c r="V433" s="16" t="str">
        <f>IF(K433&gt;0,VLOOKUP(K433,GPS!$A$3:$B$121,2,FALSE),"")</f>
        <v/>
      </c>
      <c r="W433" s="39" t="e">
        <f>IF(R433&lt;&gt;"",VLOOKUP(R433,Expectations!$C$2:$F$25,2,FALSE),"")</f>
        <v>#DIV/0!</v>
      </c>
      <c r="X433" s="39" t="e">
        <f>IF(R433&lt;&gt;"",VLOOKUP(R433,Expectations!$C$2:$F$25,3,FALSE),"")</f>
        <v>#DIV/0!</v>
      </c>
      <c r="Y433" s="39" t="e">
        <f>IF(R433&lt;&gt;"",VLOOKUP(R433,Expectations!$C$2:$F$25,4,FALSE),"")</f>
        <v>#DIV/0!</v>
      </c>
      <c r="Z433" s="5" t="str">
        <f t="shared" si="36"/>
        <v/>
      </c>
      <c r="AA433" s="5" t="str">
        <f t="shared" si="37"/>
        <v/>
      </c>
      <c r="AB433" s="5" t="str">
        <f t="shared" si="38"/>
        <v/>
      </c>
    </row>
    <row r="434" spans="1:28" x14ac:dyDescent="0.35">
      <c r="A434" s="20"/>
      <c r="B434" s="19"/>
      <c r="C434" s="19"/>
      <c r="D434" s="19"/>
      <c r="E434" s="18"/>
      <c r="F434" s="19"/>
      <c r="G434" s="19"/>
      <c r="H434" s="18"/>
      <c r="I434" s="19"/>
      <c r="J434" s="19"/>
      <c r="K434" s="19"/>
      <c r="L434" s="34" t="str">
        <f>IF(E434&lt;&gt;0,VLOOKUP(E434,'Prior Attainment'!$A$3:$B$23,2,FALSE),"")</f>
        <v/>
      </c>
      <c r="M434" s="34" t="str">
        <f>IF(F434&lt;&gt;0,VLOOKUP(F434,'Prior Attainment'!$A$3:$B$23,2,FALSE),"")</f>
        <v/>
      </c>
      <c r="N434" s="34" t="str">
        <f>IF(G434&lt;&gt;0,VLOOKUP(G434,'Prior Attainment'!$A$3:$B$23,2,FALSE),"")</f>
        <v/>
      </c>
      <c r="O434" s="35" t="e">
        <f t="shared" si="34"/>
        <v>#DIV/0!</v>
      </c>
      <c r="P434" s="35" t="e">
        <f t="shared" si="35"/>
        <v>#DIV/0!</v>
      </c>
      <c r="Q434" s="36" t="e">
        <f>IF(P434&lt;&gt;"",VLOOKUP(P434,Expectations!$A$2:$B$25,2,TRUE),"")</f>
        <v>#DIV/0!</v>
      </c>
      <c r="R434" s="37" t="e">
        <f>IF(P434&lt;&gt;"",VLOOKUP(P434,Expectations!$A$2:$C$25,3,TRUE),"")</f>
        <v>#DIV/0!</v>
      </c>
      <c r="S434" s="17" t="str">
        <f>IF(H434&gt;0,VLOOKUP(H434,Reading!$A$3:$B$61,2,FALSE),"")</f>
        <v/>
      </c>
      <c r="T434" s="38" t="str">
        <f>IF(J434&gt;0,VLOOKUP(J434,'TA scores'!$A$2:$B$16,2,FALSE),"")</f>
        <v/>
      </c>
      <c r="U434" s="16" t="str">
        <f>IF(I434&gt;0,VLOOKUP(I434,Maths!$A$3:$B$121,2,FALSE),"")</f>
        <v/>
      </c>
      <c r="V434" s="16" t="str">
        <f>IF(K434&gt;0,VLOOKUP(K434,GPS!$A$3:$B$121,2,FALSE),"")</f>
        <v/>
      </c>
      <c r="W434" s="39" t="e">
        <f>IF(R434&lt;&gt;"",VLOOKUP(R434,Expectations!$C$2:$F$25,2,FALSE),"")</f>
        <v>#DIV/0!</v>
      </c>
      <c r="X434" s="39" t="e">
        <f>IF(R434&lt;&gt;"",VLOOKUP(R434,Expectations!$C$2:$F$25,3,FALSE),"")</f>
        <v>#DIV/0!</v>
      </c>
      <c r="Y434" s="39" t="e">
        <f>IF(R434&lt;&gt;"",VLOOKUP(R434,Expectations!$C$2:$F$25,4,FALSE),"")</f>
        <v>#DIV/0!</v>
      </c>
      <c r="Z434" s="5" t="str">
        <f t="shared" si="36"/>
        <v/>
      </c>
      <c r="AA434" s="5" t="str">
        <f t="shared" si="37"/>
        <v/>
      </c>
      <c r="AB434" s="5" t="str">
        <f t="shared" si="38"/>
        <v/>
      </c>
    </row>
    <row r="435" spans="1:28" x14ac:dyDescent="0.35">
      <c r="A435" s="20"/>
      <c r="B435" s="19"/>
      <c r="C435" s="19"/>
      <c r="D435" s="19"/>
      <c r="E435" s="18"/>
      <c r="F435" s="19"/>
      <c r="G435" s="19"/>
      <c r="H435" s="18"/>
      <c r="I435" s="19"/>
      <c r="J435" s="19"/>
      <c r="K435" s="19"/>
      <c r="L435" s="34" t="str">
        <f>IF(E435&lt;&gt;0,VLOOKUP(E435,'Prior Attainment'!$A$3:$B$23,2,FALSE),"")</f>
        <v/>
      </c>
      <c r="M435" s="34" t="str">
        <f>IF(F435&lt;&gt;0,VLOOKUP(F435,'Prior Attainment'!$A$3:$B$23,2,FALSE),"")</f>
        <v/>
      </c>
      <c r="N435" s="34" t="str">
        <f>IF(G435&lt;&gt;0,VLOOKUP(G435,'Prior Attainment'!$A$3:$B$23,2,FALSE),"")</f>
        <v/>
      </c>
      <c r="O435" s="35" t="e">
        <f t="shared" si="34"/>
        <v>#DIV/0!</v>
      </c>
      <c r="P435" s="35" t="e">
        <f t="shared" si="35"/>
        <v>#DIV/0!</v>
      </c>
      <c r="Q435" s="36" t="e">
        <f>IF(P435&lt;&gt;"",VLOOKUP(P435,Expectations!$A$2:$B$25,2,TRUE),"")</f>
        <v>#DIV/0!</v>
      </c>
      <c r="R435" s="37" t="e">
        <f>IF(P435&lt;&gt;"",VLOOKUP(P435,Expectations!$A$2:$C$25,3,TRUE),"")</f>
        <v>#DIV/0!</v>
      </c>
      <c r="S435" s="17" t="str">
        <f>IF(H435&gt;0,VLOOKUP(H435,Reading!$A$3:$B$61,2,FALSE),"")</f>
        <v/>
      </c>
      <c r="T435" s="38" t="str">
        <f>IF(J435&gt;0,VLOOKUP(J435,'TA scores'!$A$2:$B$16,2,FALSE),"")</f>
        <v/>
      </c>
      <c r="U435" s="16" t="str">
        <f>IF(I435&gt;0,VLOOKUP(I435,Maths!$A$3:$B$121,2,FALSE),"")</f>
        <v/>
      </c>
      <c r="V435" s="16" t="str">
        <f>IF(K435&gt;0,VLOOKUP(K435,GPS!$A$3:$B$121,2,FALSE),"")</f>
        <v/>
      </c>
      <c r="W435" s="39" t="e">
        <f>IF(R435&lt;&gt;"",VLOOKUP(R435,Expectations!$C$2:$F$25,2,FALSE),"")</f>
        <v>#DIV/0!</v>
      </c>
      <c r="X435" s="39" t="e">
        <f>IF(R435&lt;&gt;"",VLOOKUP(R435,Expectations!$C$2:$F$25,3,FALSE),"")</f>
        <v>#DIV/0!</v>
      </c>
      <c r="Y435" s="39" t="e">
        <f>IF(R435&lt;&gt;"",VLOOKUP(R435,Expectations!$C$2:$F$25,4,FALSE),"")</f>
        <v>#DIV/0!</v>
      </c>
      <c r="Z435" s="5" t="str">
        <f t="shared" si="36"/>
        <v/>
      </c>
      <c r="AA435" s="5" t="str">
        <f t="shared" si="37"/>
        <v/>
      </c>
      <c r="AB435" s="5" t="str">
        <f t="shared" si="38"/>
        <v/>
      </c>
    </row>
    <row r="436" spans="1:28" x14ac:dyDescent="0.35">
      <c r="A436" s="20"/>
      <c r="B436" s="19"/>
      <c r="C436" s="19"/>
      <c r="D436" s="19"/>
      <c r="E436" s="18"/>
      <c r="F436" s="19"/>
      <c r="G436" s="19"/>
      <c r="H436" s="18"/>
      <c r="I436" s="19"/>
      <c r="J436" s="19"/>
      <c r="K436" s="19"/>
      <c r="L436" s="34" t="str">
        <f>IF(E436&lt;&gt;0,VLOOKUP(E436,'Prior Attainment'!$A$3:$B$23,2,FALSE),"")</f>
        <v/>
      </c>
      <c r="M436" s="34" t="str">
        <f>IF(F436&lt;&gt;0,VLOOKUP(F436,'Prior Attainment'!$A$3:$B$23,2,FALSE),"")</f>
        <v/>
      </c>
      <c r="N436" s="34" t="str">
        <f>IF(G436&lt;&gt;0,VLOOKUP(G436,'Prior Attainment'!$A$3:$B$23,2,FALSE),"")</f>
        <v/>
      </c>
      <c r="O436" s="35" t="e">
        <f t="shared" si="34"/>
        <v>#DIV/0!</v>
      </c>
      <c r="P436" s="35" t="e">
        <f t="shared" si="35"/>
        <v>#DIV/0!</v>
      </c>
      <c r="Q436" s="36" t="e">
        <f>IF(P436&lt;&gt;"",VLOOKUP(P436,Expectations!$A$2:$B$25,2,TRUE),"")</f>
        <v>#DIV/0!</v>
      </c>
      <c r="R436" s="37" t="e">
        <f>IF(P436&lt;&gt;"",VLOOKUP(P436,Expectations!$A$2:$C$25,3,TRUE),"")</f>
        <v>#DIV/0!</v>
      </c>
      <c r="S436" s="17" t="str">
        <f>IF(H436&gt;0,VLOOKUP(H436,Reading!$A$3:$B$61,2,FALSE),"")</f>
        <v/>
      </c>
      <c r="T436" s="38" t="str">
        <f>IF(J436&gt;0,VLOOKUP(J436,'TA scores'!$A$2:$B$16,2,FALSE),"")</f>
        <v/>
      </c>
      <c r="U436" s="16" t="str">
        <f>IF(I436&gt;0,VLOOKUP(I436,Maths!$A$3:$B$121,2,FALSE),"")</f>
        <v/>
      </c>
      <c r="V436" s="16" t="str">
        <f>IF(K436&gt;0,VLOOKUP(K436,GPS!$A$3:$B$121,2,FALSE),"")</f>
        <v/>
      </c>
      <c r="W436" s="39" t="e">
        <f>IF(R436&lt;&gt;"",VLOOKUP(R436,Expectations!$C$2:$F$25,2,FALSE),"")</f>
        <v>#DIV/0!</v>
      </c>
      <c r="X436" s="39" t="e">
        <f>IF(R436&lt;&gt;"",VLOOKUP(R436,Expectations!$C$2:$F$25,3,FALSE),"")</f>
        <v>#DIV/0!</v>
      </c>
      <c r="Y436" s="39" t="e">
        <f>IF(R436&lt;&gt;"",VLOOKUP(R436,Expectations!$C$2:$F$25,4,FALSE),"")</f>
        <v>#DIV/0!</v>
      </c>
      <c r="Z436" s="5" t="str">
        <f t="shared" si="36"/>
        <v/>
      </c>
      <c r="AA436" s="5" t="str">
        <f t="shared" si="37"/>
        <v/>
      </c>
      <c r="AB436" s="5" t="str">
        <f t="shared" si="38"/>
        <v/>
      </c>
    </row>
    <row r="437" spans="1:28" x14ac:dyDescent="0.35">
      <c r="A437" s="20"/>
      <c r="B437" s="19"/>
      <c r="C437" s="19"/>
      <c r="D437" s="19"/>
      <c r="E437" s="18"/>
      <c r="F437" s="19"/>
      <c r="G437" s="19"/>
      <c r="H437" s="18"/>
      <c r="I437" s="19"/>
      <c r="J437" s="19"/>
      <c r="K437" s="19"/>
      <c r="L437" s="34" t="str">
        <f>IF(E437&lt;&gt;0,VLOOKUP(E437,'Prior Attainment'!$A$3:$B$23,2,FALSE),"")</f>
        <v/>
      </c>
      <c r="M437" s="34" t="str">
        <f>IF(F437&lt;&gt;0,VLOOKUP(F437,'Prior Attainment'!$A$3:$B$23,2,FALSE),"")</f>
        <v/>
      </c>
      <c r="N437" s="34" t="str">
        <f>IF(G437&lt;&gt;0,VLOOKUP(G437,'Prior Attainment'!$A$3:$B$23,2,FALSE),"")</f>
        <v/>
      </c>
      <c r="O437" s="35" t="e">
        <f t="shared" si="34"/>
        <v>#DIV/0!</v>
      </c>
      <c r="P437" s="35" t="e">
        <f t="shared" si="35"/>
        <v>#DIV/0!</v>
      </c>
      <c r="Q437" s="36" t="e">
        <f>IF(P437&lt;&gt;"",VLOOKUP(P437,Expectations!$A$2:$B$25,2,TRUE),"")</f>
        <v>#DIV/0!</v>
      </c>
      <c r="R437" s="37" t="e">
        <f>IF(P437&lt;&gt;"",VLOOKUP(P437,Expectations!$A$2:$C$25,3,TRUE),"")</f>
        <v>#DIV/0!</v>
      </c>
      <c r="S437" s="17" t="str">
        <f>IF(H437&gt;0,VLOOKUP(H437,Reading!$A$3:$B$61,2,FALSE),"")</f>
        <v/>
      </c>
      <c r="T437" s="38" t="str">
        <f>IF(J437&gt;0,VLOOKUP(J437,'TA scores'!$A$2:$B$16,2,FALSE),"")</f>
        <v/>
      </c>
      <c r="U437" s="16" t="str">
        <f>IF(I437&gt;0,VLOOKUP(I437,Maths!$A$3:$B$121,2,FALSE),"")</f>
        <v/>
      </c>
      <c r="V437" s="16" t="str">
        <f>IF(K437&gt;0,VLOOKUP(K437,GPS!$A$3:$B$121,2,FALSE),"")</f>
        <v/>
      </c>
      <c r="W437" s="39" t="e">
        <f>IF(R437&lt;&gt;"",VLOOKUP(R437,Expectations!$C$2:$F$25,2,FALSE),"")</f>
        <v>#DIV/0!</v>
      </c>
      <c r="X437" s="39" t="e">
        <f>IF(R437&lt;&gt;"",VLOOKUP(R437,Expectations!$C$2:$F$25,3,FALSE),"")</f>
        <v>#DIV/0!</v>
      </c>
      <c r="Y437" s="39" t="e">
        <f>IF(R437&lt;&gt;"",VLOOKUP(R437,Expectations!$C$2:$F$25,4,FALSE),"")</f>
        <v>#DIV/0!</v>
      </c>
      <c r="Z437" s="5" t="str">
        <f t="shared" si="36"/>
        <v/>
      </c>
      <c r="AA437" s="5" t="str">
        <f t="shared" si="37"/>
        <v/>
      </c>
      <c r="AB437" s="5" t="str">
        <f t="shared" si="38"/>
        <v/>
      </c>
    </row>
    <row r="438" spans="1:28" x14ac:dyDescent="0.35">
      <c r="A438" s="20"/>
      <c r="B438" s="19"/>
      <c r="C438" s="19"/>
      <c r="D438" s="19"/>
      <c r="E438" s="18"/>
      <c r="F438" s="19"/>
      <c r="G438" s="19"/>
      <c r="H438" s="18"/>
      <c r="I438" s="19"/>
      <c r="J438" s="19"/>
      <c r="K438" s="19"/>
      <c r="L438" s="34" t="str">
        <f>IF(E438&lt;&gt;0,VLOOKUP(E438,'Prior Attainment'!$A$3:$B$23,2,FALSE),"")</f>
        <v/>
      </c>
      <c r="M438" s="34" t="str">
        <f>IF(F438&lt;&gt;0,VLOOKUP(F438,'Prior Attainment'!$A$3:$B$23,2,FALSE),"")</f>
        <v/>
      </c>
      <c r="N438" s="34" t="str">
        <f>IF(G438&lt;&gt;0,VLOOKUP(G438,'Prior Attainment'!$A$3:$B$23,2,FALSE),"")</f>
        <v/>
      </c>
      <c r="O438" s="35" t="e">
        <f t="shared" si="34"/>
        <v>#DIV/0!</v>
      </c>
      <c r="P438" s="35" t="e">
        <f t="shared" si="35"/>
        <v>#DIV/0!</v>
      </c>
      <c r="Q438" s="36" t="e">
        <f>IF(P438&lt;&gt;"",VLOOKUP(P438,Expectations!$A$2:$B$25,2,TRUE),"")</f>
        <v>#DIV/0!</v>
      </c>
      <c r="R438" s="37" t="e">
        <f>IF(P438&lt;&gt;"",VLOOKUP(P438,Expectations!$A$2:$C$25,3,TRUE),"")</f>
        <v>#DIV/0!</v>
      </c>
      <c r="S438" s="17" t="str">
        <f>IF(H438&gt;0,VLOOKUP(H438,Reading!$A$3:$B$61,2,FALSE),"")</f>
        <v/>
      </c>
      <c r="T438" s="38" t="str">
        <f>IF(J438&gt;0,VLOOKUP(J438,'TA scores'!$A$2:$B$16,2,FALSE),"")</f>
        <v/>
      </c>
      <c r="U438" s="16" t="str">
        <f>IF(I438&gt;0,VLOOKUP(I438,Maths!$A$3:$B$121,2,FALSE),"")</f>
        <v/>
      </c>
      <c r="V438" s="16" t="str">
        <f>IF(K438&gt;0,VLOOKUP(K438,GPS!$A$3:$B$121,2,FALSE),"")</f>
        <v/>
      </c>
      <c r="W438" s="39" t="e">
        <f>IF(R438&lt;&gt;"",VLOOKUP(R438,Expectations!$C$2:$F$25,2,FALSE),"")</f>
        <v>#DIV/0!</v>
      </c>
      <c r="X438" s="39" t="e">
        <f>IF(R438&lt;&gt;"",VLOOKUP(R438,Expectations!$C$2:$F$25,3,FALSE),"")</f>
        <v>#DIV/0!</v>
      </c>
      <c r="Y438" s="39" t="e">
        <f>IF(R438&lt;&gt;"",VLOOKUP(R438,Expectations!$C$2:$F$25,4,FALSE),"")</f>
        <v>#DIV/0!</v>
      </c>
      <c r="Z438" s="5" t="str">
        <f t="shared" si="36"/>
        <v/>
      </c>
      <c r="AA438" s="5" t="str">
        <f t="shared" si="37"/>
        <v/>
      </c>
      <c r="AB438" s="5" t="str">
        <f t="shared" si="38"/>
        <v/>
      </c>
    </row>
    <row r="439" spans="1:28" x14ac:dyDescent="0.35">
      <c r="A439" s="20"/>
      <c r="B439" s="19"/>
      <c r="C439" s="19"/>
      <c r="D439" s="19"/>
      <c r="E439" s="18"/>
      <c r="F439" s="19"/>
      <c r="G439" s="19"/>
      <c r="H439" s="18"/>
      <c r="I439" s="19"/>
      <c r="J439" s="19"/>
      <c r="K439" s="19"/>
      <c r="L439" s="34" t="str">
        <f>IF(E439&lt;&gt;0,VLOOKUP(E439,'Prior Attainment'!$A$3:$B$23,2,FALSE),"")</f>
        <v/>
      </c>
      <c r="M439" s="34" t="str">
        <f>IF(F439&lt;&gt;0,VLOOKUP(F439,'Prior Attainment'!$A$3:$B$23,2,FALSE),"")</f>
        <v/>
      </c>
      <c r="N439" s="34" t="str">
        <f>IF(G439&lt;&gt;0,VLOOKUP(G439,'Prior Attainment'!$A$3:$B$23,2,FALSE),"")</f>
        <v/>
      </c>
      <c r="O439" s="35" t="e">
        <f t="shared" si="34"/>
        <v>#DIV/0!</v>
      </c>
      <c r="P439" s="35" t="e">
        <f t="shared" si="35"/>
        <v>#DIV/0!</v>
      </c>
      <c r="Q439" s="36" t="e">
        <f>IF(P439&lt;&gt;"",VLOOKUP(P439,Expectations!$A$2:$B$25,2,TRUE),"")</f>
        <v>#DIV/0!</v>
      </c>
      <c r="R439" s="37" t="e">
        <f>IF(P439&lt;&gt;"",VLOOKUP(P439,Expectations!$A$2:$C$25,3,TRUE),"")</f>
        <v>#DIV/0!</v>
      </c>
      <c r="S439" s="17" t="str">
        <f>IF(H439&gt;0,VLOOKUP(H439,Reading!$A$3:$B$61,2,FALSE),"")</f>
        <v/>
      </c>
      <c r="T439" s="38" t="str">
        <f>IF(J439&gt;0,VLOOKUP(J439,'TA scores'!$A$2:$B$16,2,FALSE),"")</f>
        <v/>
      </c>
      <c r="U439" s="16" t="str">
        <f>IF(I439&gt;0,VLOOKUP(I439,Maths!$A$3:$B$121,2,FALSE),"")</f>
        <v/>
      </c>
      <c r="V439" s="16" t="str">
        <f>IF(K439&gt;0,VLOOKUP(K439,GPS!$A$3:$B$121,2,FALSE),"")</f>
        <v/>
      </c>
      <c r="W439" s="39" t="e">
        <f>IF(R439&lt;&gt;"",VLOOKUP(R439,Expectations!$C$2:$F$25,2,FALSE),"")</f>
        <v>#DIV/0!</v>
      </c>
      <c r="X439" s="39" t="e">
        <f>IF(R439&lt;&gt;"",VLOOKUP(R439,Expectations!$C$2:$F$25,3,FALSE),"")</f>
        <v>#DIV/0!</v>
      </c>
      <c r="Y439" s="39" t="e">
        <f>IF(R439&lt;&gt;"",VLOOKUP(R439,Expectations!$C$2:$F$25,4,FALSE),"")</f>
        <v>#DIV/0!</v>
      </c>
      <c r="Z439" s="5" t="str">
        <f t="shared" si="36"/>
        <v/>
      </c>
      <c r="AA439" s="5" t="str">
        <f t="shared" si="37"/>
        <v/>
      </c>
      <c r="AB439" s="5" t="str">
        <f t="shared" si="38"/>
        <v/>
      </c>
    </row>
    <row r="440" spans="1:28" x14ac:dyDescent="0.35">
      <c r="A440" s="20"/>
      <c r="B440" s="19"/>
      <c r="C440" s="19"/>
      <c r="D440" s="19"/>
      <c r="E440" s="18"/>
      <c r="F440" s="19"/>
      <c r="G440" s="19"/>
      <c r="H440" s="18"/>
      <c r="I440" s="19"/>
      <c r="J440" s="19"/>
      <c r="K440" s="19"/>
      <c r="L440" s="34" t="str">
        <f>IF(E440&lt;&gt;0,VLOOKUP(E440,'Prior Attainment'!$A$3:$B$23,2,FALSE),"")</f>
        <v/>
      </c>
      <c r="M440" s="34" t="str">
        <f>IF(F440&lt;&gt;0,VLOOKUP(F440,'Prior Attainment'!$A$3:$B$23,2,FALSE),"")</f>
        <v/>
      </c>
      <c r="N440" s="34" t="str">
        <f>IF(G440&lt;&gt;0,VLOOKUP(G440,'Prior Attainment'!$A$3:$B$23,2,FALSE),"")</f>
        <v/>
      </c>
      <c r="O440" s="35" t="e">
        <f t="shared" si="34"/>
        <v>#DIV/0!</v>
      </c>
      <c r="P440" s="35" t="e">
        <f t="shared" si="35"/>
        <v>#DIV/0!</v>
      </c>
      <c r="Q440" s="36" t="e">
        <f>IF(P440&lt;&gt;"",VLOOKUP(P440,Expectations!$A$2:$B$25,2,TRUE),"")</f>
        <v>#DIV/0!</v>
      </c>
      <c r="R440" s="37" t="e">
        <f>IF(P440&lt;&gt;"",VLOOKUP(P440,Expectations!$A$2:$C$25,3,TRUE),"")</f>
        <v>#DIV/0!</v>
      </c>
      <c r="S440" s="17" t="str">
        <f>IF(H440&gt;0,VLOOKUP(H440,Reading!$A$3:$B$61,2,FALSE),"")</f>
        <v/>
      </c>
      <c r="T440" s="38" t="str">
        <f>IF(J440&gt;0,VLOOKUP(J440,'TA scores'!$A$2:$B$16,2,FALSE),"")</f>
        <v/>
      </c>
      <c r="U440" s="16" t="str">
        <f>IF(I440&gt;0,VLOOKUP(I440,Maths!$A$3:$B$121,2,FALSE),"")</f>
        <v/>
      </c>
      <c r="V440" s="16" t="str">
        <f>IF(K440&gt;0,VLOOKUP(K440,GPS!$A$3:$B$121,2,FALSE),"")</f>
        <v/>
      </c>
      <c r="W440" s="39" t="e">
        <f>IF(R440&lt;&gt;"",VLOOKUP(R440,Expectations!$C$2:$F$25,2,FALSE),"")</f>
        <v>#DIV/0!</v>
      </c>
      <c r="X440" s="39" t="e">
        <f>IF(R440&lt;&gt;"",VLOOKUP(R440,Expectations!$C$2:$F$25,3,FALSE),"")</f>
        <v>#DIV/0!</v>
      </c>
      <c r="Y440" s="39" t="e">
        <f>IF(R440&lt;&gt;"",VLOOKUP(R440,Expectations!$C$2:$F$25,4,FALSE),"")</f>
        <v>#DIV/0!</v>
      </c>
      <c r="Z440" s="5" t="str">
        <f t="shared" si="36"/>
        <v/>
      </c>
      <c r="AA440" s="5" t="str">
        <f t="shared" si="37"/>
        <v/>
      </c>
      <c r="AB440" s="5" t="str">
        <f t="shared" si="38"/>
        <v/>
      </c>
    </row>
    <row r="441" spans="1:28" x14ac:dyDescent="0.35">
      <c r="A441" s="20"/>
      <c r="B441" s="19"/>
      <c r="C441" s="19"/>
      <c r="D441" s="19"/>
      <c r="E441" s="18"/>
      <c r="F441" s="19"/>
      <c r="G441" s="19"/>
      <c r="H441" s="18"/>
      <c r="I441" s="19"/>
      <c r="J441" s="19"/>
      <c r="K441" s="19"/>
      <c r="L441" s="34" t="str">
        <f>IF(E441&lt;&gt;0,VLOOKUP(E441,'Prior Attainment'!$A$3:$B$23,2,FALSE),"")</f>
        <v/>
      </c>
      <c r="M441" s="34" t="str">
        <f>IF(F441&lt;&gt;0,VLOOKUP(F441,'Prior Attainment'!$A$3:$B$23,2,FALSE),"")</f>
        <v/>
      </c>
      <c r="N441" s="34" t="str">
        <f>IF(G441&lt;&gt;0,VLOOKUP(G441,'Prior Attainment'!$A$3:$B$23,2,FALSE),"")</f>
        <v/>
      </c>
      <c r="O441" s="35" t="e">
        <f t="shared" si="34"/>
        <v>#DIV/0!</v>
      </c>
      <c r="P441" s="35" t="e">
        <f t="shared" si="35"/>
        <v>#DIV/0!</v>
      </c>
      <c r="Q441" s="36" t="e">
        <f>IF(P441&lt;&gt;"",VLOOKUP(P441,Expectations!$A$2:$B$25,2,TRUE),"")</f>
        <v>#DIV/0!</v>
      </c>
      <c r="R441" s="37" t="e">
        <f>IF(P441&lt;&gt;"",VLOOKUP(P441,Expectations!$A$2:$C$25,3,TRUE),"")</f>
        <v>#DIV/0!</v>
      </c>
      <c r="S441" s="17" t="str">
        <f>IF(H441&gt;0,VLOOKUP(H441,Reading!$A$3:$B$61,2,FALSE),"")</f>
        <v/>
      </c>
      <c r="T441" s="38" t="str">
        <f>IF(J441&gt;0,VLOOKUP(J441,'TA scores'!$A$2:$B$16,2,FALSE),"")</f>
        <v/>
      </c>
      <c r="U441" s="16" t="str">
        <f>IF(I441&gt;0,VLOOKUP(I441,Maths!$A$3:$B$121,2,FALSE),"")</f>
        <v/>
      </c>
      <c r="V441" s="16" t="str">
        <f>IF(K441&gt;0,VLOOKUP(K441,GPS!$A$3:$B$121,2,FALSE),"")</f>
        <v/>
      </c>
      <c r="W441" s="39" t="e">
        <f>IF(R441&lt;&gt;"",VLOOKUP(R441,Expectations!$C$2:$F$25,2,FALSE),"")</f>
        <v>#DIV/0!</v>
      </c>
      <c r="X441" s="39" t="e">
        <f>IF(R441&lt;&gt;"",VLOOKUP(R441,Expectations!$C$2:$F$25,3,FALSE),"")</f>
        <v>#DIV/0!</v>
      </c>
      <c r="Y441" s="39" t="e">
        <f>IF(R441&lt;&gt;"",VLOOKUP(R441,Expectations!$C$2:$F$25,4,FALSE),"")</f>
        <v>#DIV/0!</v>
      </c>
      <c r="Z441" s="5" t="str">
        <f t="shared" si="36"/>
        <v/>
      </c>
      <c r="AA441" s="5" t="str">
        <f t="shared" si="37"/>
        <v/>
      </c>
      <c r="AB441" s="5" t="str">
        <f t="shared" si="38"/>
        <v/>
      </c>
    </row>
    <row r="442" spans="1:28" x14ac:dyDescent="0.35">
      <c r="A442" s="20"/>
      <c r="B442" s="19"/>
      <c r="C442" s="19"/>
      <c r="D442" s="19"/>
      <c r="E442" s="18"/>
      <c r="F442" s="19"/>
      <c r="G442" s="19"/>
      <c r="H442" s="18"/>
      <c r="I442" s="19"/>
      <c r="J442" s="19"/>
      <c r="K442" s="19"/>
      <c r="L442" s="34" t="str">
        <f>IF(E442&lt;&gt;0,VLOOKUP(E442,'Prior Attainment'!$A$3:$B$23,2,FALSE),"")</f>
        <v/>
      </c>
      <c r="M442" s="34" t="str">
        <f>IF(F442&lt;&gt;0,VLOOKUP(F442,'Prior Attainment'!$A$3:$B$23,2,FALSE),"")</f>
        <v/>
      </c>
      <c r="N442" s="34" t="str">
        <f>IF(G442&lt;&gt;0,VLOOKUP(G442,'Prior Attainment'!$A$3:$B$23,2,FALSE),"")</f>
        <v/>
      </c>
      <c r="O442" s="35" t="e">
        <f t="shared" si="34"/>
        <v>#DIV/0!</v>
      </c>
      <c r="P442" s="35" t="e">
        <f t="shared" si="35"/>
        <v>#DIV/0!</v>
      </c>
      <c r="Q442" s="36" t="e">
        <f>IF(P442&lt;&gt;"",VLOOKUP(P442,Expectations!$A$2:$B$25,2,TRUE),"")</f>
        <v>#DIV/0!</v>
      </c>
      <c r="R442" s="37" t="e">
        <f>IF(P442&lt;&gt;"",VLOOKUP(P442,Expectations!$A$2:$C$25,3,TRUE),"")</f>
        <v>#DIV/0!</v>
      </c>
      <c r="S442" s="17" t="str">
        <f>IF(H442&gt;0,VLOOKUP(H442,Reading!$A$3:$B$61,2,FALSE),"")</f>
        <v/>
      </c>
      <c r="T442" s="38" t="str">
        <f>IF(J442&gt;0,VLOOKUP(J442,'TA scores'!$A$2:$B$16,2,FALSE),"")</f>
        <v/>
      </c>
      <c r="U442" s="16" t="str">
        <f>IF(I442&gt;0,VLOOKUP(I442,Maths!$A$3:$B$121,2,FALSE),"")</f>
        <v/>
      </c>
      <c r="V442" s="16" t="str">
        <f>IF(K442&gt;0,VLOOKUP(K442,GPS!$A$3:$B$121,2,FALSE),"")</f>
        <v/>
      </c>
      <c r="W442" s="39" t="e">
        <f>IF(R442&lt;&gt;"",VLOOKUP(R442,Expectations!$C$2:$F$25,2,FALSE),"")</f>
        <v>#DIV/0!</v>
      </c>
      <c r="X442" s="39" t="e">
        <f>IF(R442&lt;&gt;"",VLOOKUP(R442,Expectations!$C$2:$F$25,3,FALSE),"")</f>
        <v>#DIV/0!</v>
      </c>
      <c r="Y442" s="39" t="e">
        <f>IF(R442&lt;&gt;"",VLOOKUP(R442,Expectations!$C$2:$F$25,4,FALSE),"")</f>
        <v>#DIV/0!</v>
      </c>
      <c r="Z442" s="5" t="str">
        <f t="shared" si="36"/>
        <v/>
      </c>
      <c r="AA442" s="5" t="str">
        <f t="shared" si="37"/>
        <v/>
      </c>
      <c r="AB442" s="5" t="str">
        <f t="shared" si="38"/>
        <v/>
      </c>
    </row>
    <row r="443" spans="1:28" x14ac:dyDescent="0.35">
      <c r="A443" s="20"/>
      <c r="B443" s="19"/>
      <c r="C443" s="19"/>
      <c r="D443" s="19"/>
      <c r="E443" s="18"/>
      <c r="F443" s="19"/>
      <c r="G443" s="19"/>
      <c r="H443" s="18"/>
      <c r="I443" s="19"/>
      <c r="J443" s="19"/>
      <c r="K443" s="19"/>
      <c r="L443" s="34" t="str">
        <f>IF(E443&lt;&gt;0,VLOOKUP(E443,'Prior Attainment'!$A$3:$B$23,2,FALSE),"")</f>
        <v/>
      </c>
      <c r="M443" s="34" t="str">
        <f>IF(F443&lt;&gt;0,VLOOKUP(F443,'Prior Attainment'!$A$3:$B$23,2,FALSE),"")</f>
        <v/>
      </c>
      <c r="N443" s="34" t="str">
        <f>IF(G443&lt;&gt;0,VLOOKUP(G443,'Prior Attainment'!$A$3:$B$23,2,FALSE),"")</f>
        <v/>
      </c>
      <c r="O443" s="35" t="e">
        <f t="shared" si="34"/>
        <v>#DIV/0!</v>
      </c>
      <c r="P443" s="35" t="e">
        <f t="shared" si="35"/>
        <v>#DIV/0!</v>
      </c>
      <c r="Q443" s="36" t="e">
        <f>IF(P443&lt;&gt;"",VLOOKUP(P443,Expectations!$A$2:$B$25,2,TRUE),"")</f>
        <v>#DIV/0!</v>
      </c>
      <c r="R443" s="37" t="e">
        <f>IF(P443&lt;&gt;"",VLOOKUP(P443,Expectations!$A$2:$C$25,3,TRUE),"")</f>
        <v>#DIV/0!</v>
      </c>
      <c r="S443" s="17" t="str">
        <f>IF(H443&gt;0,VLOOKUP(H443,Reading!$A$3:$B$61,2,FALSE),"")</f>
        <v/>
      </c>
      <c r="T443" s="38" t="str">
        <f>IF(J443&gt;0,VLOOKUP(J443,'TA scores'!$A$2:$B$16,2,FALSE),"")</f>
        <v/>
      </c>
      <c r="U443" s="16" t="str">
        <f>IF(I443&gt;0,VLOOKUP(I443,Maths!$A$3:$B$121,2,FALSE),"")</f>
        <v/>
      </c>
      <c r="V443" s="16" t="str">
        <f>IF(K443&gt;0,VLOOKUP(K443,GPS!$A$3:$B$121,2,FALSE),"")</f>
        <v/>
      </c>
      <c r="W443" s="39" t="e">
        <f>IF(R443&lt;&gt;"",VLOOKUP(R443,Expectations!$C$2:$F$25,2,FALSE),"")</f>
        <v>#DIV/0!</v>
      </c>
      <c r="X443" s="39" t="e">
        <f>IF(R443&lt;&gt;"",VLOOKUP(R443,Expectations!$C$2:$F$25,3,FALSE),"")</f>
        <v>#DIV/0!</v>
      </c>
      <c r="Y443" s="39" t="e">
        <f>IF(R443&lt;&gt;"",VLOOKUP(R443,Expectations!$C$2:$F$25,4,FALSE),"")</f>
        <v>#DIV/0!</v>
      </c>
      <c r="Z443" s="5" t="str">
        <f t="shared" si="36"/>
        <v/>
      </c>
      <c r="AA443" s="5" t="str">
        <f t="shared" si="37"/>
        <v/>
      </c>
      <c r="AB443" s="5" t="str">
        <f t="shared" si="38"/>
        <v/>
      </c>
    </row>
    <row r="444" spans="1:28" x14ac:dyDescent="0.35">
      <c r="A444" s="20"/>
      <c r="B444" s="19"/>
      <c r="C444" s="19"/>
      <c r="D444" s="19"/>
      <c r="E444" s="18"/>
      <c r="F444" s="19"/>
      <c r="G444" s="19"/>
      <c r="H444" s="18"/>
      <c r="I444" s="19"/>
      <c r="J444" s="19"/>
      <c r="K444" s="19"/>
      <c r="L444" s="34" t="str">
        <f>IF(E444&lt;&gt;0,VLOOKUP(E444,'Prior Attainment'!$A$3:$B$23,2,FALSE),"")</f>
        <v/>
      </c>
      <c r="M444" s="34" t="str">
        <f>IF(F444&lt;&gt;0,VLOOKUP(F444,'Prior Attainment'!$A$3:$B$23,2,FALSE),"")</f>
        <v/>
      </c>
      <c r="N444" s="34" t="str">
        <f>IF(G444&lt;&gt;0,VLOOKUP(G444,'Prior Attainment'!$A$3:$B$23,2,FALSE),"")</f>
        <v/>
      </c>
      <c r="O444" s="35" t="e">
        <f t="shared" si="34"/>
        <v>#DIV/0!</v>
      </c>
      <c r="P444" s="35" t="e">
        <f t="shared" si="35"/>
        <v>#DIV/0!</v>
      </c>
      <c r="Q444" s="36" t="e">
        <f>IF(P444&lt;&gt;"",VLOOKUP(P444,Expectations!$A$2:$B$25,2,TRUE),"")</f>
        <v>#DIV/0!</v>
      </c>
      <c r="R444" s="37" t="e">
        <f>IF(P444&lt;&gt;"",VLOOKUP(P444,Expectations!$A$2:$C$25,3,TRUE),"")</f>
        <v>#DIV/0!</v>
      </c>
      <c r="S444" s="17" t="str">
        <f>IF(H444&gt;0,VLOOKUP(H444,Reading!$A$3:$B$61,2,FALSE),"")</f>
        <v/>
      </c>
      <c r="T444" s="38" t="str">
        <f>IF(J444&gt;0,VLOOKUP(J444,'TA scores'!$A$2:$B$16,2,FALSE),"")</f>
        <v/>
      </c>
      <c r="U444" s="16" t="str">
        <f>IF(I444&gt;0,VLOOKUP(I444,Maths!$A$3:$B$121,2,FALSE),"")</f>
        <v/>
      </c>
      <c r="V444" s="16" t="str">
        <f>IF(K444&gt;0,VLOOKUP(K444,GPS!$A$3:$B$121,2,FALSE),"")</f>
        <v/>
      </c>
      <c r="W444" s="39" t="e">
        <f>IF(R444&lt;&gt;"",VLOOKUP(R444,Expectations!$C$2:$F$25,2,FALSE),"")</f>
        <v>#DIV/0!</v>
      </c>
      <c r="X444" s="39" t="e">
        <f>IF(R444&lt;&gt;"",VLOOKUP(R444,Expectations!$C$2:$F$25,3,FALSE),"")</f>
        <v>#DIV/0!</v>
      </c>
      <c r="Y444" s="39" t="e">
        <f>IF(R444&lt;&gt;"",VLOOKUP(R444,Expectations!$C$2:$F$25,4,FALSE),"")</f>
        <v>#DIV/0!</v>
      </c>
      <c r="Z444" s="5" t="str">
        <f t="shared" si="36"/>
        <v/>
      </c>
      <c r="AA444" s="5" t="str">
        <f t="shared" si="37"/>
        <v/>
      </c>
      <c r="AB444" s="5" t="str">
        <f t="shared" si="38"/>
        <v/>
      </c>
    </row>
    <row r="445" spans="1:28" x14ac:dyDescent="0.35">
      <c r="A445" s="20"/>
      <c r="B445" s="19"/>
      <c r="C445" s="19"/>
      <c r="D445" s="19"/>
      <c r="E445" s="18"/>
      <c r="F445" s="19"/>
      <c r="G445" s="19"/>
      <c r="H445" s="18"/>
      <c r="I445" s="19"/>
      <c r="J445" s="19"/>
      <c r="K445" s="19"/>
      <c r="L445" s="34" t="str">
        <f>IF(E445&lt;&gt;0,VLOOKUP(E445,'Prior Attainment'!$A$3:$B$23,2,FALSE),"")</f>
        <v/>
      </c>
      <c r="M445" s="34" t="str">
        <f>IF(F445&lt;&gt;0,VLOOKUP(F445,'Prior Attainment'!$A$3:$B$23,2,FALSE),"")</f>
        <v/>
      </c>
      <c r="N445" s="34" t="str">
        <f>IF(G445&lt;&gt;0,VLOOKUP(G445,'Prior Attainment'!$A$3:$B$23,2,FALSE),"")</f>
        <v/>
      </c>
      <c r="O445" s="35" t="e">
        <f t="shared" si="34"/>
        <v>#DIV/0!</v>
      </c>
      <c r="P445" s="35" t="e">
        <f t="shared" si="35"/>
        <v>#DIV/0!</v>
      </c>
      <c r="Q445" s="36" t="e">
        <f>IF(P445&lt;&gt;"",VLOOKUP(P445,Expectations!$A$2:$B$25,2,TRUE),"")</f>
        <v>#DIV/0!</v>
      </c>
      <c r="R445" s="37" t="e">
        <f>IF(P445&lt;&gt;"",VLOOKUP(P445,Expectations!$A$2:$C$25,3,TRUE),"")</f>
        <v>#DIV/0!</v>
      </c>
      <c r="S445" s="17" t="str">
        <f>IF(H445&gt;0,VLOOKUP(H445,Reading!$A$3:$B$61,2,FALSE),"")</f>
        <v/>
      </c>
      <c r="T445" s="38" t="str">
        <f>IF(J445&gt;0,VLOOKUP(J445,'TA scores'!$A$2:$B$16,2,FALSE),"")</f>
        <v/>
      </c>
      <c r="U445" s="16" t="str">
        <f>IF(I445&gt;0,VLOOKUP(I445,Maths!$A$3:$B$121,2,FALSE),"")</f>
        <v/>
      </c>
      <c r="V445" s="16" t="str">
        <f>IF(K445&gt;0,VLOOKUP(K445,GPS!$A$3:$B$121,2,FALSE),"")</f>
        <v/>
      </c>
      <c r="W445" s="39" t="e">
        <f>IF(R445&lt;&gt;"",VLOOKUP(R445,Expectations!$C$2:$F$25,2,FALSE),"")</f>
        <v>#DIV/0!</v>
      </c>
      <c r="X445" s="39" t="e">
        <f>IF(R445&lt;&gt;"",VLOOKUP(R445,Expectations!$C$2:$F$25,3,FALSE),"")</f>
        <v>#DIV/0!</v>
      </c>
      <c r="Y445" s="39" t="e">
        <f>IF(R445&lt;&gt;"",VLOOKUP(R445,Expectations!$C$2:$F$25,4,FALSE),"")</f>
        <v>#DIV/0!</v>
      </c>
      <c r="Z445" s="5" t="str">
        <f t="shared" si="36"/>
        <v/>
      </c>
      <c r="AA445" s="5" t="str">
        <f t="shared" si="37"/>
        <v/>
      </c>
      <c r="AB445" s="5" t="str">
        <f t="shared" si="38"/>
        <v/>
      </c>
    </row>
    <row r="446" spans="1:28" x14ac:dyDescent="0.35">
      <c r="A446" s="20"/>
      <c r="B446" s="19"/>
      <c r="C446" s="19"/>
      <c r="D446" s="19"/>
      <c r="E446" s="18"/>
      <c r="F446" s="19"/>
      <c r="G446" s="19"/>
      <c r="H446" s="18"/>
      <c r="I446" s="19"/>
      <c r="J446" s="19"/>
      <c r="K446" s="19"/>
      <c r="L446" s="34" t="str">
        <f>IF(E446&lt;&gt;0,VLOOKUP(E446,'Prior Attainment'!$A$3:$B$23,2,FALSE),"")</f>
        <v/>
      </c>
      <c r="M446" s="34" t="str">
        <f>IF(F446&lt;&gt;0,VLOOKUP(F446,'Prior Attainment'!$A$3:$B$23,2,FALSE),"")</f>
        <v/>
      </c>
      <c r="N446" s="34" t="str">
        <f>IF(G446&lt;&gt;0,VLOOKUP(G446,'Prior Attainment'!$A$3:$B$23,2,FALSE),"")</f>
        <v/>
      </c>
      <c r="O446" s="35" t="e">
        <f t="shared" si="34"/>
        <v>#DIV/0!</v>
      </c>
      <c r="P446" s="35" t="e">
        <f t="shared" si="35"/>
        <v>#DIV/0!</v>
      </c>
      <c r="Q446" s="36" t="e">
        <f>IF(P446&lt;&gt;"",VLOOKUP(P446,Expectations!$A$2:$B$25,2,TRUE),"")</f>
        <v>#DIV/0!</v>
      </c>
      <c r="R446" s="37" t="e">
        <f>IF(P446&lt;&gt;"",VLOOKUP(P446,Expectations!$A$2:$C$25,3,TRUE),"")</f>
        <v>#DIV/0!</v>
      </c>
      <c r="S446" s="17" t="str">
        <f>IF(H446&gt;0,VLOOKUP(H446,Reading!$A$3:$B$61,2,FALSE),"")</f>
        <v/>
      </c>
      <c r="T446" s="38" t="str">
        <f>IF(J446&gt;0,VLOOKUP(J446,'TA scores'!$A$2:$B$16,2,FALSE),"")</f>
        <v/>
      </c>
      <c r="U446" s="16" t="str">
        <f>IF(I446&gt;0,VLOOKUP(I446,Maths!$A$3:$B$121,2,FALSE),"")</f>
        <v/>
      </c>
      <c r="V446" s="16" t="str">
        <f>IF(K446&gt;0,VLOOKUP(K446,GPS!$A$3:$B$121,2,FALSE),"")</f>
        <v/>
      </c>
      <c r="W446" s="39" t="e">
        <f>IF(R446&lt;&gt;"",VLOOKUP(R446,Expectations!$C$2:$F$25,2,FALSE),"")</f>
        <v>#DIV/0!</v>
      </c>
      <c r="X446" s="39" t="e">
        <f>IF(R446&lt;&gt;"",VLOOKUP(R446,Expectations!$C$2:$F$25,3,FALSE),"")</f>
        <v>#DIV/0!</v>
      </c>
      <c r="Y446" s="39" t="e">
        <f>IF(R446&lt;&gt;"",VLOOKUP(R446,Expectations!$C$2:$F$25,4,FALSE),"")</f>
        <v>#DIV/0!</v>
      </c>
      <c r="Z446" s="5" t="str">
        <f t="shared" si="36"/>
        <v/>
      </c>
      <c r="AA446" s="5" t="str">
        <f t="shared" si="37"/>
        <v/>
      </c>
      <c r="AB446" s="5" t="str">
        <f t="shared" si="38"/>
        <v/>
      </c>
    </row>
    <row r="447" spans="1:28" x14ac:dyDescent="0.35">
      <c r="A447" s="20"/>
      <c r="B447" s="19"/>
      <c r="C447" s="19"/>
      <c r="D447" s="19"/>
      <c r="E447" s="18"/>
      <c r="F447" s="19"/>
      <c r="G447" s="19"/>
      <c r="H447" s="18"/>
      <c r="I447" s="19"/>
      <c r="J447" s="19"/>
      <c r="K447" s="19"/>
      <c r="L447" s="34" t="str">
        <f>IF(E447&lt;&gt;0,VLOOKUP(E447,'Prior Attainment'!$A$3:$B$23,2,FALSE),"")</f>
        <v/>
      </c>
      <c r="M447" s="34" t="str">
        <f>IF(F447&lt;&gt;0,VLOOKUP(F447,'Prior Attainment'!$A$3:$B$23,2,FALSE),"")</f>
        <v/>
      </c>
      <c r="N447" s="34" t="str">
        <f>IF(G447&lt;&gt;0,VLOOKUP(G447,'Prior Attainment'!$A$3:$B$23,2,FALSE),"")</f>
        <v/>
      </c>
      <c r="O447" s="35" t="e">
        <f t="shared" si="34"/>
        <v>#DIV/0!</v>
      </c>
      <c r="P447" s="35" t="e">
        <f t="shared" si="35"/>
        <v>#DIV/0!</v>
      </c>
      <c r="Q447" s="36" t="e">
        <f>IF(P447&lt;&gt;"",VLOOKUP(P447,Expectations!$A$2:$B$25,2,TRUE),"")</f>
        <v>#DIV/0!</v>
      </c>
      <c r="R447" s="37" t="e">
        <f>IF(P447&lt;&gt;"",VLOOKUP(P447,Expectations!$A$2:$C$25,3,TRUE),"")</f>
        <v>#DIV/0!</v>
      </c>
      <c r="S447" s="17" t="str">
        <f>IF(H447&gt;0,VLOOKUP(H447,Reading!$A$3:$B$61,2,FALSE),"")</f>
        <v/>
      </c>
      <c r="T447" s="38" t="str">
        <f>IF(J447&gt;0,VLOOKUP(J447,'TA scores'!$A$2:$B$16,2,FALSE),"")</f>
        <v/>
      </c>
      <c r="U447" s="16" t="str">
        <f>IF(I447&gt;0,VLOOKUP(I447,Maths!$A$3:$B$121,2,FALSE),"")</f>
        <v/>
      </c>
      <c r="V447" s="16" t="str">
        <f>IF(K447&gt;0,VLOOKUP(K447,GPS!$A$3:$B$121,2,FALSE),"")</f>
        <v/>
      </c>
      <c r="W447" s="39" t="e">
        <f>IF(R447&lt;&gt;"",VLOOKUP(R447,Expectations!$C$2:$F$25,2,FALSE),"")</f>
        <v>#DIV/0!</v>
      </c>
      <c r="X447" s="39" t="e">
        <f>IF(R447&lt;&gt;"",VLOOKUP(R447,Expectations!$C$2:$F$25,3,FALSE),"")</f>
        <v>#DIV/0!</v>
      </c>
      <c r="Y447" s="39" t="e">
        <f>IF(R447&lt;&gt;"",VLOOKUP(R447,Expectations!$C$2:$F$25,4,FALSE),"")</f>
        <v>#DIV/0!</v>
      </c>
      <c r="Z447" s="5" t="str">
        <f t="shared" si="36"/>
        <v/>
      </c>
      <c r="AA447" s="5" t="str">
        <f t="shared" si="37"/>
        <v/>
      </c>
      <c r="AB447" s="5" t="str">
        <f t="shared" si="38"/>
        <v/>
      </c>
    </row>
    <row r="448" spans="1:28" x14ac:dyDescent="0.35">
      <c r="A448" s="20"/>
      <c r="B448" s="19"/>
      <c r="C448" s="19"/>
      <c r="D448" s="19"/>
      <c r="E448" s="18"/>
      <c r="F448" s="19"/>
      <c r="G448" s="19"/>
      <c r="H448" s="18"/>
      <c r="I448" s="19"/>
      <c r="J448" s="19"/>
      <c r="K448" s="19"/>
      <c r="L448" s="34" t="str">
        <f>IF(E448&lt;&gt;0,VLOOKUP(E448,'Prior Attainment'!$A$3:$B$23,2,FALSE),"")</f>
        <v/>
      </c>
      <c r="M448" s="34" t="str">
        <f>IF(F448&lt;&gt;0,VLOOKUP(F448,'Prior Attainment'!$A$3:$B$23,2,FALSE),"")</f>
        <v/>
      </c>
      <c r="N448" s="34" t="str">
        <f>IF(G448&lt;&gt;0,VLOOKUP(G448,'Prior Attainment'!$A$3:$B$23,2,FALSE),"")</f>
        <v/>
      </c>
      <c r="O448" s="35" t="e">
        <f t="shared" si="34"/>
        <v>#DIV/0!</v>
      </c>
      <c r="P448" s="35" t="e">
        <f t="shared" si="35"/>
        <v>#DIV/0!</v>
      </c>
      <c r="Q448" s="36" t="e">
        <f>IF(P448&lt;&gt;"",VLOOKUP(P448,Expectations!$A$2:$B$25,2,TRUE),"")</f>
        <v>#DIV/0!</v>
      </c>
      <c r="R448" s="37" t="e">
        <f>IF(P448&lt;&gt;"",VLOOKUP(P448,Expectations!$A$2:$C$25,3,TRUE),"")</f>
        <v>#DIV/0!</v>
      </c>
      <c r="S448" s="17" t="str">
        <f>IF(H448&gt;0,VLOOKUP(H448,Reading!$A$3:$B$61,2,FALSE),"")</f>
        <v/>
      </c>
      <c r="T448" s="38" t="str">
        <f>IF(J448&gt;0,VLOOKUP(J448,'TA scores'!$A$2:$B$16,2,FALSE),"")</f>
        <v/>
      </c>
      <c r="U448" s="16" t="str">
        <f>IF(I448&gt;0,VLOOKUP(I448,Maths!$A$3:$B$121,2,FALSE),"")</f>
        <v/>
      </c>
      <c r="V448" s="16" t="str">
        <f>IF(K448&gt;0,VLOOKUP(K448,GPS!$A$3:$B$121,2,FALSE),"")</f>
        <v/>
      </c>
      <c r="W448" s="39" t="e">
        <f>IF(R448&lt;&gt;"",VLOOKUP(R448,Expectations!$C$2:$F$25,2,FALSE),"")</f>
        <v>#DIV/0!</v>
      </c>
      <c r="X448" s="39" t="e">
        <f>IF(R448&lt;&gt;"",VLOOKUP(R448,Expectations!$C$2:$F$25,3,FALSE),"")</f>
        <v>#DIV/0!</v>
      </c>
      <c r="Y448" s="39" t="e">
        <f>IF(R448&lt;&gt;"",VLOOKUP(R448,Expectations!$C$2:$F$25,4,FALSE),"")</f>
        <v>#DIV/0!</v>
      </c>
      <c r="Z448" s="5" t="str">
        <f t="shared" si="36"/>
        <v/>
      </c>
      <c r="AA448" s="5" t="str">
        <f t="shared" si="37"/>
        <v/>
      </c>
      <c r="AB448" s="5" t="str">
        <f t="shared" si="38"/>
        <v/>
      </c>
    </row>
    <row r="449" spans="1:28" x14ac:dyDescent="0.35">
      <c r="A449" s="20"/>
      <c r="B449" s="19"/>
      <c r="C449" s="19"/>
      <c r="D449" s="19"/>
      <c r="E449" s="18"/>
      <c r="F449" s="19"/>
      <c r="G449" s="19"/>
      <c r="H449" s="18"/>
      <c r="I449" s="19"/>
      <c r="J449" s="19"/>
      <c r="K449" s="19"/>
      <c r="L449" s="34" t="str">
        <f>IF(E449&lt;&gt;0,VLOOKUP(E449,'Prior Attainment'!$A$3:$B$23,2,FALSE),"")</f>
        <v/>
      </c>
      <c r="M449" s="34" t="str">
        <f>IF(F449&lt;&gt;0,VLOOKUP(F449,'Prior Attainment'!$A$3:$B$23,2,FALSE),"")</f>
        <v/>
      </c>
      <c r="N449" s="34" t="str">
        <f>IF(G449&lt;&gt;0,VLOOKUP(G449,'Prior Attainment'!$A$3:$B$23,2,FALSE),"")</f>
        <v/>
      </c>
      <c r="O449" s="35" t="e">
        <f t="shared" si="34"/>
        <v>#DIV/0!</v>
      </c>
      <c r="P449" s="35" t="e">
        <f t="shared" si="35"/>
        <v>#DIV/0!</v>
      </c>
      <c r="Q449" s="36" t="e">
        <f>IF(P449&lt;&gt;"",VLOOKUP(P449,Expectations!$A$2:$B$25,2,TRUE),"")</f>
        <v>#DIV/0!</v>
      </c>
      <c r="R449" s="37" t="e">
        <f>IF(P449&lt;&gt;"",VLOOKUP(P449,Expectations!$A$2:$C$25,3,TRUE),"")</f>
        <v>#DIV/0!</v>
      </c>
      <c r="S449" s="17" t="str">
        <f>IF(H449&gt;0,VLOOKUP(H449,Reading!$A$3:$B$61,2,FALSE),"")</f>
        <v/>
      </c>
      <c r="T449" s="38" t="str">
        <f>IF(J449&gt;0,VLOOKUP(J449,'TA scores'!$A$2:$B$16,2,FALSE),"")</f>
        <v/>
      </c>
      <c r="U449" s="16" t="str">
        <f>IF(I449&gt;0,VLOOKUP(I449,Maths!$A$3:$B$121,2,FALSE),"")</f>
        <v/>
      </c>
      <c r="V449" s="16" t="str">
        <f>IF(K449&gt;0,VLOOKUP(K449,GPS!$A$3:$B$121,2,FALSE),"")</f>
        <v/>
      </c>
      <c r="W449" s="39" t="e">
        <f>IF(R449&lt;&gt;"",VLOOKUP(R449,Expectations!$C$2:$F$25,2,FALSE),"")</f>
        <v>#DIV/0!</v>
      </c>
      <c r="X449" s="39" t="e">
        <f>IF(R449&lt;&gt;"",VLOOKUP(R449,Expectations!$C$2:$F$25,3,FALSE),"")</f>
        <v>#DIV/0!</v>
      </c>
      <c r="Y449" s="39" t="e">
        <f>IF(R449&lt;&gt;"",VLOOKUP(R449,Expectations!$C$2:$F$25,4,FALSE),"")</f>
        <v>#DIV/0!</v>
      </c>
      <c r="Z449" s="5" t="str">
        <f t="shared" si="36"/>
        <v/>
      </c>
      <c r="AA449" s="5" t="str">
        <f t="shared" si="37"/>
        <v/>
      </c>
      <c r="AB449" s="5" t="str">
        <f t="shared" si="38"/>
        <v/>
      </c>
    </row>
    <row r="450" spans="1:28" x14ac:dyDescent="0.35">
      <c r="A450" s="20"/>
      <c r="B450" s="19"/>
      <c r="C450" s="19"/>
      <c r="D450" s="19"/>
      <c r="E450" s="18"/>
      <c r="F450" s="19"/>
      <c r="G450" s="19"/>
      <c r="H450" s="18"/>
      <c r="I450" s="19"/>
      <c r="J450" s="19"/>
      <c r="K450" s="19"/>
      <c r="L450" s="34" t="str">
        <f>IF(E450&lt;&gt;0,VLOOKUP(E450,'Prior Attainment'!$A$3:$B$23,2,FALSE),"")</f>
        <v/>
      </c>
      <c r="M450" s="34" t="str">
        <f>IF(F450&lt;&gt;0,VLOOKUP(F450,'Prior Attainment'!$A$3:$B$23,2,FALSE),"")</f>
        <v/>
      </c>
      <c r="N450" s="34" t="str">
        <f>IF(G450&lt;&gt;0,VLOOKUP(G450,'Prior Attainment'!$A$3:$B$23,2,FALSE),"")</f>
        <v/>
      </c>
      <c r="O450" s="35" t="e">
        <f t="shared" si="34"/>
        <v>#DIV/0!</v>
      </c>
      <c r="P450" s="35" t="e">
        <f t="shared" si="35"/>
        <v>#DIV/0!</v>
      </c>
      <c r="Q450" s="36" t="e">
        <f>IF(P450&lt;&gt;"",VLOOKUP(P450,Expectations!$A$2:$B$25,2,TRUE),"")</f>
        <v>#DIV/0!</v>
      </c>
      <c r="R450" s="37" t="e">
        <f>IF(P450&lt;&gt;"",VLOOKUP(P450,Expectations!$A$2:$C$25,3,TRUE),"")</f>
        <v>#DIV/0!</v>
      </c>
      <c r="S450" s="17" t="str">
        <f>IF(H450&gt;0,VLOOKUP(H450,Reading!$A$3:$B$61,2,FALSE),"")</f>
        <v/>
      </c>
      <c r="T450" s="38" t="str">
        <f>IF(J450&gt;0,VLOOKUP(J450,'TA scores'!$A$2:$B$16,2,FALSE),"")</f>
        <v/>
      </c>
      <c r="U450" s="16" t="str">
        <f>IF(I450&gt;0,VLOOKUP(I450,Maths!$A$3:$B$121,2,FALSE),"")</f>
        <v/>
      </c>
      <c r="V450" s="16" t="str">
        <f>IF(K450&gt;0,VLOOKUP(K450,GPS!$A$3:$B$121,2,FALSE),"")</f>
        <v/>
      </c>
      <c r="W450" s="39" t="e">
        <f>IF(R450&lt;&gt;"",VLOOKUP(R450,Expectations!$C$2:$F$25,2,FALSE),"")</f>
        <v>#DIV/0!</v>
      </c>
      <c r="X450" s="39" t="e">
        <f>IF(R450&lt;&gt;"",VLOOKUP(R450,Expectations!$C$2:$F$25,3,FALSE),"")</f>
        <v>#DIV/0!</v>
      </c>
      <c r="Y450" s="39" t="e">
        <f>IF(R450&lt;&gt;"",VLOOKUP(R450,Expectations!$C$2:$F$25,4,FALSE),"")</f>
        <v>#DIV/0!</v>
      </c>
      <c r="Z450" s="5" t="str">
        <f t="shared" si="36"/>
        <v/>
      </c>
      <c r="AA450" s="5" t="str">
        <f t="shared" si="37"/>
        <v/>
      </c>
      <c r="AB450" s="5" t="str">
        <f t="shared" si="38"/>
        <v/>
      </c>
    </row>
    <row r="451" spans="1:28" x14ac:dyDescent="0.35">
      <c r="A451" s="20"/>
      <c r="B451" s="19"/>
      <c r="C451" s="19"/>
      <c r="D451" s="19"/>
      <c r="E451" s="18"/>
      <c r="F451" s="19"/>
      <c r="G451" s="19"/>
      <c r="H451" s="18"/>
      <c r="I451" s="19"/>
      <c r="J451" s="19"/>
      <c r="K451" s="19"/>
      <c r="L451" s="34" t="str">
        <f>IF(E451&lt;&gt;0,VLOOKUP(E451,'Prior Attainment'!$A$3:$B$23,2,FALSE),"")</f>
        <v/>
      </c>
      <c r="M451" s="34" t="str">
        <f>IF(F451&lt;&gt;0,VLOOKUP(F451,'Prior Attainment'!$A$3:$B$23,2,FALSE),"")</f>
        <v/>
      </c>
      <c r="N451" s="34" t="str">
        <f>IF(G451&lt;&gt;0,VLOOKUP(G451,'Prior Attainment'!$A$3:$B$23,2,FALSE),"")</f>
        <v/>
      </c>
      <c r="O451" s="35" t="e">
        <f t="shared" si="34"/>
        <v>#DIV/0!</v>
      </c>
      <c r="P451" s="35" t="e">
        <f t="shared" si="35"/>
        <v>#DIV/0!</v>
      </c>
      <c r="Q451" s="36" t="e">
        <f>IF(P451&lt;&gt;"",VLOOKUP(P451,Expectations!$A$2:$B$25,2,TRUE),"")</f>
        <v>#DIV/0!</v>
      </c>
      <c r="R451" s="37" t="e">
        <f>IF(P451&lt;&gt;"",VLOOKUP(P451,Expectations!$A$2:$C$25,3,TRUE),"")</f>
        <v>#DIV/0!</v>
      </c>
      <c r="S451" s="17" t="str">
        <f>IF(H451&gt;0,VLOOKUP(H451,Reading!$A$3:$B$61,2,FALSE),"")</f>
        <v/>
      </c>
      <c r="T451" s="38" t="str">
        <f>IF(J451&gt;0,VLOOKUP(J451,'TA scores'!$A$2:$B$16,2,FALSE),"")</f>
        <v/>
      </c>
      <c r="U451" s="16" t="str">
        <f>IF(I451&gt;0,VLOOKUP(I451,Maths!$A$3:$B$121,2,FALSE),"")</f>
        <v/>
      </c>
      <c r="V451" s="16" t="str">
        <f>IF(K451&gt;0,VLOOKUP(K451,GPS!$A$3:$B$121,2,FALSE),"")</f>
        <v/>
      </c>
      <c r="W451" s="39" t="e">
        <f>IF(R451&lt;&gt;"",VLOOKUP(R451,Expectations!$C$2:$F$25,2,FALSE),"")</f>
        <v>#DIV/0!</v>
      </c>
      <c r="X451" s="39" t="e">
        <f>IF(R451&lt;&gt;"",VLOOKUP(R451,Expectations!$C$2:$F$25,3,FALSE),"")</f>
        <v>#DIV/0!</v>
      </c>
      <c r="Y451" s="39" t="e">
        <f>IF(R451&lt;&gt;"",VLOOKUP(R451,Expectations!$C$2:$F$25,4,FALSE),"")</f>
        <v>#DIV/0!</v>
      </c>
      <c r="Z451" s="5" t="str">
        <f t="shared" si="36"/>
        <v/>
      </c>
      <c r="AA451" s="5" t="str">
        <f t="shared" si="37"/>
        <v/>
      </c>
      <c r="AB451" s="5" t="str">
        <f t="shared" si="38"/>
        <v/>
      </c>
    </row>
    <row r="452" spans="1:28" x14ac:dyDescent="0.35">
      <c r="A452" s="20"/>
      <c r="B452" s="19"/>
      <c r="C452" s="19"/>
      <c r="D452" s="19"/>
      <c r="E452" s="18"/>
      <c r="F452" s="19"/>
      <c r="G452" s="19"/>
      <c r="H452" s="18"/>
      <c r="I452" s="19"/>
      <c r="J452" s="19"/>
      <c r="K452" s="19"/>
      <c r="L452" s="34" t="str">
        <f>IF(E452&lt;&gt;0,VLOOKUP(E452,'Prior Attainment'!$A$3:$B$23,2,FALSE),"")</f>
        <v/>
      </c>
      <c r="M452" s="34" t="str">
        <f>IF(F452&lt;&gt;0,VLOOKUP(F452,'Prior Attainment'!$A$3:$B$23,2,FALSE),"")</f>
        <v/>
      </c>
      <c r="N452" s="34" t="str">
        <f>IF(G452&lt;&gt;0,VLOOKUP(G452,'Prior Attainment'!$A$3:$B$23,2,FALSE),"")</f>
        <v/>
      </c>
      <c r="O452" s="35" t="e">
        <f t="shared" si="34"/>
        <v>#DIV/0!</v>
      </c>
      <c r="P452" s="35" t="e">
        <f t="shared" si="35"/>
        <v>#DIV/0!</v>
      </c>
      <c r="Q452" s="36" t="e">
        <f>IF(P452&lt;&gt;"",VLOOKUP(P452,Expectations!$A$2:$B$25,2,TRUE),"")</f>
        <v>#DIV/0!</v>
      </c>
      <c r="R452" s="37" t="e">
        <f>IF(P452&lt;&gt;"",VLOOKUP(P452,Expectations!$A$2:$C$25,3,TRUE),"")</f>
        <v>#DIV/0!</v>
      </c>
      <c r="S452" s="17" t="str">
        <f>IF(H452&gt;0,VLOOKUP(H452,Reading!$A$3:$B$61,2,FALSE),"")</f>
        <v/>
      </c>
      <c r="T452" s="38" t="str">
        <f>IF(J452&gt;0,VLOOKUP(J452,'TA scores'!$A$2:$B$16,2,FALSE),"")</f>
        <v/>
      </c>
      <c r="U452" s="16" t="str">
        <f>IF(I452&gt;0,VLOOKUP(I452,Maths!$A$3:$B$121,2,FALSE),"")</f>
        <v/>
      </c>
      <c r="V452" s="16" t="str">
        <f>IF(K452&gt;0,VLOOKUP(K452,GPS!$A$3:$B$121,2,FALSE),"")</f>
        <v/>
      </c>
      <c r="W452" s="39" t="e">
        <f>IF(R452&lt;&gt;"",VLOOKUP(R452,Expectations!$C$2:$F$25,2,FALSE),"")</f>
        <v>#DIV/0!</v>
      </c>
      <c r="X452" s="39" t="e">
        <f>IF(R452&lt;&gt;"",VLOOKUP(R452,Expectations!$C$2:$F$25,3,FALSE),"")</f>
        <v>#DIV/0!</v>
      </c>
      <c r="Y452" s="39" t="e">
        <f>IF(R452&lt;&gt;"",VLOOKUP(R452,Expectations!$C$2:$F$25,4,FALSE),"")</f>
        <v>#DIV/0!</v>
      </c>
      <c r="Z452" s="5" t="str">
        <f t="shared" si="36"/>
        <v/>
      </c>
      <c r="AA452" s="5" t="str">
        <f t="shared" si="37"/>
        <v/>
      </c>
      <c r="AB452" s="5" t="str">
        <f t="shared" si="38"/>
        <v/>
      </c>
    </row>
    <row r="453" spans="1:28" x14ac:dyDescent="0.35">
      <c r="A453" s="20"/>
      <c r="B453" s="19"/>
      <c r="C453" s="19"/>
      <c r="D453" s="19"/>
      <c r="E453" s="18"/>
      <c r="F453" s="19"/>
      <c r="G453" s="19"/>
      <c r="H453" s="18"/>
      <c r="I453" s="19"/>
      <c r="J453" s="19"/>
      <c r="K453" s="19"/>
      <c r="L453" s="34" t="str">
        <f>IF(E453&lt;&gt;0,VLOOKUP(E453,'Prior Attainment'!$A$3:$B$23,2,FALSE),"")</f>
        <v/>
      </c>
      <c r="M453" s="34" t="str">
        <f>IF(F453&lt;&gt;0,VLOOKUP(F453,'Prior Attainment'!$A$3:$B$23,2,FALSE),"")</f>
        <v/>
      </c>
      <c r="N453" s="34" t="str">
        <f>IF(G453&lt;&gt;0,VLOOKUP(G453,'Prior Attainment'!$A$3:$B$23,2,FALSE),"")</f>
        <v/>
      </c>
      <c r="O453" s="35" t="e">
        <f t="shared" si="34"/>
        <v>#DIV/0!</v>
      </c>
      <c r="P453" s="35" t="e">
        <f t="shared" si="35"/>
        <v>#DIV/0!</v>
      </c>
      <c r="Q453" s="36" t="e">
        <f>IF(P453&lt;&gt;"",VLOOKUP(P453,Expectations!$A$2:$B$25,2,TRUE),"")</f>
        <v>#DIV/0!</v>
      </c>
      <c r="R453" s="37" t="e">
        <f>IF(P453&lt;&gt;"",VLOOKUP(P453,Expectations!$A$2:$C$25,3,TRUE),"")</f>
        <v>#DIV/0!</v>
      </c>
      <c r="S453" s="17" t="str">
        <f>IF(H453&gt;0,VLOOKUP(H453,Reading!$A$3:$B$61,2,FALSE),"")</f>
        <v/>
      </c>
      <c r="T453" s="38" t="str">
        <f>IF(J453&gt;0,VLOOKUP(J453,'TA scores'!$A$2:$B$16,2,FALSE),"")</f>
        <v/>
      </c>
      <c r="U453" s="16" t="str">
        <f>IF(I453&gt;0,VLOOKUP(I453,Maths!$A$3:$B$121,2,FALSE),"")</f>
        <v/>
      </c>
      <c r="V453" s="16" t="str">
        <f>IF(K453&gt;0,VLOOKUP(K453,GPS!$A$3:$B$121,2,FALSE),"")</f>
        <v/>
      </c>
      <c r="W453" s="39" t="e">
        <f>IF(R453&lt;&gt;"",VLOOKUP(R453,Expectations!$C$2:$F$25,2,FALSE),"")</f>
        <v>#DIV/0!</v>
      </c>
      <c r="X453" s="39" t="e">
        <f>IF(R453&lt;&gt;"",VLOOKUP(R453,Expectations!$C$2:$F$25,3,FALSE),"")</f>
        <v>#DIV/0!</v>
      </c>
      <c r="Y453" s="39" t="e">
        <f>IF(R453&lt;&gt;"",VLOOKUP(R453,Expectations!$C$2:$F$25,4,FALSE),"")</f>
        <v>#DIV/0!</v>
      </c>
      <c r="Z453" s="5" t="str">
        <f t="shared" si="36"/>
        <v/>
      </c>
      <c r="AA453" s="5" t="str">
        <f t="shared" si="37"/>
        <v/>
      </c>
      <c r="AB453" s="5" t="str">
        <f t="shared" si="38"/>
        <v/>
      </c>
    </row>
    <row r="454" spans="1:28" x14ac:dyDescent="0.35">
      <c r="A454" s="20"/>
      <c r="B454" s="19"/>
      <c r="C454" s="19"/>
      <c r="D454" s="19"/>
      <c r="E454" s="18"/>
      <c r="F454" s="19"/>
      <c r="G454" s="19"/>
      <c r="H454" s="18"/>
      <c r="I454" s="19"/>
      <c r="J454" s="19"/>
      <c r="K454" s="19"/>
      <c r="L454" s="34" t="str">
        <f>IF(E454&lt;&gt;0,VLOOKUP(E454,'Prior Attainment'!$A$3:$B$23,2,FALSE),"")</f>
        <v/>
      </c>
      <c r="M454" s="34" t="str">
        <f>IF(F454&lt;&gt;0,VLOOKUP(F454,'Prior Attainment'!$A$3:$B$23,2,FALSE),"")</f>
        <v/>
      </c>
      <c r="N454" s="34" t="str">
        <f>IF(G454&lt;&gt;0,VLOOKUP(G454,'Prior Attainment'!$A$3:$B$23,2,FALSE),"")</f>
        <v/>
      </c>
      <c r="O454" s="35" t="e">
        <f t="shared" ref="O454:O501" si="39">AVERAGEIF(L454:M454,"&lt;&gt;0")</f>
        <v>#DIV/0!</v>
      </c>
      <c r="P454" s="35" t="e">
        <f t="shared" ref="P454:P501" si="40">AVERAGEIF(N454:O454,"&lt;&gt;0")</f>
        <v>#DIV/0!</v>
      </c>
      <c r="Q454" s="36" t="e">
        <f>IF(P454&lt;&gt;"",VLOOKUP(P454,Expectations!$A$2:$B$25,2,TRUE),"")</f>
        <v>#DIV/0!</v>
      </c>
      <c r="R454" s="37" t="e">
        <f>IF(P454&lt;&gt;"",VLOOKUP(P454,Expectations!$A$2:$C$25,3,TRUE),"")</f>
        <v>#DIV/0!</v>
      </c>
      <c r="S454" s="17" t="str">
        <f>IF(H454&gt;0,VLOOKUP(H454,Reading!$A$3:$B$61,2,FALSE),"")</f>
        <v/>
      </c>
      <c r="T454" s="38" t="str">
        <f>IF(J454&gt;0,VLOOKUP(J454,'TA scores'!$A$2:$B$16,2,FALSE),"")</f>
        <v/>
      </c>
      <c r="U454" s="16" t="str">
        <f>IF(I454&gt;0,VLOOKUP(I454,Maths!$A$3:$B$121,2,FALSE),"")</f>
        <v/>
      </c>
      <c r="V454" s="16" t="str">
        <f>IF(K454&gt;0,VLOOKUP(K454,GPS!$A$3:$B$121,2,FALSE),"")</f>
        <v/>
      </c>
      <c r="W454" s="39" t="e">
        <f>IF(R454&lt;&gt;"",VLOOKUP(R454,Expectations!$C$2:$F$25,2,FALSE),"")</f>
        <v>#DIV/0!</v>
      </c>
      <c r="X454" s="39" t="e">
        <f>IF(R454&lt;&gt;"",VLOOKUP(R454,Expectations!$C$2:$F$25,3,FALSE),"")</f>
        <v>#DIV/0!</v>
      </c>
      <c r="Y454" s="39" t="e">
        <f>IF(R454&lt;&gt;"",VLOOKUP(R454,Expectations!$C$2:$F$25,4,FALSE),"")</f>
        <v>#DIV/0!</v>
      </c>
      <c r="Z454" s="5" t="str">
        <f t="shared" si="36"/>
        <v/>
      </c>
      <c r="AA454" s="5" t="str">
        <f t="shared" si="37"/>
        <v/>
      </c>
      <c r="AB454" s="5" t="str">
        <f t="shared" si="38"/>
        <v/>
      </c>
    </row>
    <row r="455" spans="1:28" x14ac:dyDescent="0.35">
      <c r="A455" s="20"/>
      <c r="B455" s="19"/>
      <c r="C455" s="19"/>
      <c r="D455" s="19"/>
      <c r="E455" s="18"/>
      <c r="F455" s="19"/>
      <c r="G455" s="19"/>
      <c r="H455" s="18"/>
      <c r="I455" s="19"/>
      <c r="J455" s="19"/>
      <c r="K455" s="19"/>
      <c r="L455" s="34" t="str">
        <f>IF(E455&lt;&gt;0,VLOOKUP(E455,'Prior Attainment'!$A$3:$B$23,2,FALSE),"")</f>
        <v/>
      </c>
      <c r="M455" s="34" t="str">
        <f>IF(F455&lt;&gt;0,VLOOKUP(F455,'Prior Attainment'!$A$3:$B$23,2,FALSE),"")</f>
        <v/>
      </c>
      <c r="N455" s="34" t="str">
        <f>IF(G455&lt;&gt;0,VLOOKUP(G455,'Prior Attainment'!$A$3:$B$23,2,FALSE),"")</f>
        <v/>
      </c>
      <c r="O455" s="35" t="e">
        <f t="shared" si="39"/>
        <v>#DIV/0!</v>
      </c>
      <c r="P455" s="35" t="e">
        <f t="shared" si="40"/>
        <v>#DIV/0!</v>
      </c>
      <c r="Q455" s="36" t="e">
        <f>IF(P455&lt;&gt;"",VLOOKUP(P455,Expectations!$A$2:$B$25,2,TRUE),"")</f>
        <v>#DIV/0!</v>
      </c>
      <c r="R455" s="37" t="e">
        <f>IF(P455&lt;&gt;"",VLOOKUP(P455,Expectations!$A$2:$C$25,3,TRUE),"")</f>
        <v>#DIV/0!</v>
      </c>
      <c r="S455" s="17" t="str">
        <f>IF(H455&gt;0,VLOOKUP(H455,Reading!$A$3:$B$61,2,FALSE),"")</f>
        <v/>
      </c>
      <c r="T455" s="38" t="str">
        <f>IF(J455&gt;0,VLOOKUP(J455,'TA scores'!$A$2:$B$16,2,FALSE),"")</f>
        <v/>
      </c>
      <c r="U455" s="16" t="str">
        <f>IF(I455&gt;0,VLOOKUP(I455,Maths!$A$3:$B$121,2,FALSE),"")</f>
        <v/>
      </c>
      <c r="V455" s="16" t="str">
        <f>IF(K455&gt;0,VLOOKUP(K455,GPS!$A$3:$B$121,2,FALSE),"")</f>
        <v/>
      </c>
      <c r="W455" s="39" t="e">
        <f>IF(R455&lt;&gt;"",VLOOKUP(R455,Expectations!$C$2:$F$25,2,FALSE),"")</f>
        <v>#DIV/0!</v>
      </c>
      <c r="X455" s="39" t="e">
        <f>IF(R455&lt;&gt;"",VLOOKUP(R455,Expectations!$C$2:$F$25,3,FALSE),"")</f>
        <v>#DIV/0!</v>
      </c>
      <c r="Y455" s="39" t="e">
        <f>IF(R455&lt;&gt;"",VLOOKUP(R455,Expectations!$C$2:$F$25,4,FALSE),"")</f>
        <v>#DIV/0!</v>
      </c>
      <c r="Z455" s="5" t="str">
        <f t="shared" si="36"/>
        <v/>
      </c>
      <c r="AA455" s="5" t="str">
        <f t="shared" si="37"/>
        <v/>
      </c>
      <c r="AB455" s="5" t="str">
        <f t="shared" si="38"/>
        <v/>
      </c>
    </row>
    <row r="456" spans="1:28" x14ac:dyDescent="0.35">
      <c r="A456" s="20"/>
      <c r="B456" s="19"/>
      <c r="C456" s="19"/>
      <c r="D456" s="19"/>
      <c r="E456" s="18"/>
      <c r="F456" s="19"/>
      <c r="G456" s="19"/>
      <c r="H456" s="18"/>
      <c r="I456" s="19"/>
      <c r="J456" s="19"/>
      <c r="K456" s="19"/>
      <c r="L456" s="34" t="str">
        <f>IF(E456&lt;&gt;0,VLOOKUP(E456,'Prior Attainment'!$A$3:$B$23,2,FALSE),"")</f>
        <v/>
      </c>
      <c r="M456" s="34" t="str">
        <f>IF(F456&lt;&gt;0,VLOOKUP(F456,'Prior Attainment'!$A$3:$B$23,2,FALSE),"")</f>
        <v/>
      </c>
      <c r="N456" s="34" t="str">
        <f>IF(G456&lt;&gt;0,VLOOKUP(G456,'Prior Attainment'!$A$3:$B$23,2,FALSE),"")</f>
        <v/>
      </c>
      <c r="O456" s="35" t="e">
        <f t="shared" si="39"/>
        <v>#DIV/0!</v>
      </c>
      <c r="P456" s="35" t="e">
        <f t="shared" si="40"/>
        <v>#DIV/0!</v>
      </c>
      <c r="Q456" s="36" t="e">
        <f>IF(P456&lt;&gt;"",VLOOKUP(P456,Expectations!$A$2:$B$25,2,TRUE),"")</f>
        <v>#DIV/0!</v>
      </c>
      <c r="R456" s="37" t="e">
        <f>IF(P456&lt;&gt;"",VLOOKUP(P456,Expectations!$A$2:$C$25,3,TRUE),"")</f>
        <v>#DIV/0!</v>
      </c>
      <c r="S456" s="17" t="str">
        <f>IF(H456&gt;0,VLOOKUP(H456,Reading!$A$3:$B$61,2,FALSE),"")</f>
        <v/>
      </c>
      <c r="T456" s="38" t="str">
        <f>IF(J456&gt;0,VLOOKUP(J456,'TA scores'!$A$2:$B$16,2,FALSE),"")</f>
        <v/>
      </c>
      <c r="U456" s="16" t="str">
        <f>IF(I456&gt;0,VLOOKUP(I456,Maths!$A$3:$B$121,2,FALSE),"")</f>
        <v/>
      </c>
      <c r="V456" s="16" t="str">
        <f>IF(K456&gt;0,VLOOKUP(K456,GPS!$A$3:$B$121,2,FALSE),"")</f>
        <v/>
      </c>
      <c r="W456" s="39" t="e">
        <f>IF(R456&lt;&gt;"",VLOOKUP(R456,Expectations!$C$2:$F$25,2,FALSE),"")</f>
        <v>#DIV/0!</v>
      </c>
      <c r="X456" s="39" t="e">
        <f>IF(R456&lt;&gt;"",VLOOKUP(R456,Expectations!$C$2:$F$25,3,FALSE),"")</f>
        <v>#DIV/0!</v>
      </c>
      <c r="Y456" s="39" t="e">
        <f>IF(R456&lt;&gt;"",VLOOKUP(R456,Expectations!$C$2:$F$25,4,FALSE),"")</f>
        <v>#DIV/0!</v>
      </c>
      <c r="Z456" s="5" t="str">
        <f t="shared" si="36"/>
        <v/>
      </c>
      <c r="AA456" s="5" t="str">
        <f t="shared" si="37"/>
        <v/>
      </c>
      <c r="AB456" s="5" t="str">
        <f t="shared" si="38"/>
        <v/>
      </c>
    </row>
    <row r="457" spans="1:28" x14ac:dyDescent="0.35">
      <c r="A457" s="20"/>
      <c r="B457" s="19"/>
      <c r="C457" s="19"/>
      <c r="D457" s="19"/>
      <c r="E457" s="18"/>
      <c r="F457" s="19"/>
      <c r="G457" s="19"/>
      <c r="H457" s="18"/>
      <c r="I457" s="19"/>
      <c r="J457" s="19"/>
      <c r="K457" s="19"/>
      <c r="L457" s="34" t="str">
        <f>IF(E457&lt;&gt;0,VLOOKUP(E457,'Prior Attainment'!$A$3:$B$23,2,FALSE),"")</f>
        <v/>
      </c>
      <c r="M457" s="34" t="str">
        <f>IF(F457&lt;&gt;0,VLOOKUP(F457,'Prior Attainment'!$A$3:$B$23,2,FALSE),"")</f>
        <v/>
      </c>
      <c r="N457" s="34" t="str">
        <f>IF(G457&lt;&gt;0,VLOOKUP(G457,'Prior Attainment'!$A$3:$B$23,2,FALSE),"")</f>
        <v/>
      </c>
      <c r="O457" s="35" t="e">
        <f t="shared" si="39"/>
        <v>#DIV/0!</v>
      </c>
      <c r="P457" s="35" t="e">
        <f t="shared" si="40"/>
        <v>#DIV/0!</v>
      </c>
      <c r="Q457" s="36" t="e">
        <f>IF(P457&lt;&gt;"",VLOOKUP(P457,Expectations!$A$2:$B$25,2,TRUE),"")</f>
        <v>#DIV/0!</v>
      </c>
      <c r="R457" s="37" t="e">
        <f>IF(P457&lt;&gt;"",VLOOKUP(P457,Expectations!$A$2:$C$25,3,TRUE),"")</f>
        <v>#DIV/0!</v>
      </c>
      <c r="S457" s="17" t="str">
        <f>IF(H457&gt;0,VLOOKUP(H457,Reading!$A$3:$B$61,2,FALSE),"")</f>
        <v/>
      </c>
      <c r="T457" s="38" t="str">
        <f>IF(J457&gt;0,VLOOKUP(J457,'TA scores'!$A$2:$B$16,2,FALSE),"")</f>
        <v/>
      </c>
      <c r="U457" s="16" t="str">
        <f>IF(I457&gt;0,VLOOKUP(I457,Maths!$A$3:$B$121,2,FALSE),"")</f>
        <v/>
      </c>
      <c r="V457" s="16" t="str">
        <f>IF(K457&gt;0,VLOOKUP(K457,GPS!$A$3:$B$121,2,FALSE),"")</f>
        <v/>
      </c>
      <c r="W457" s="39" t="e">
        <f>IF(R457&lt;&gt;"",VLOOKUP(R457,Expectations!$C$2:$F$25,2,FALSE),"")</f>
        <v>#DIV/0!</v>
      </c>
      <c r="X457" s="39" t="e">
        <f>IF(R457&lt;&gt;"",VLOOKUP(R457,Expectations!$C$2:$F$25,3,FALSE),"")</f>
        <v>#DIV/0!</v>
      </c>
      <c r="Y457" s="39" t="e">
        <f>IF(R457&lt;&gt;"",VLOOKUP(R457,Expectations!$C$2:$F$25,4,FALSE),"")</f>
        <v>#DIV/0!</v>
      </c>
      <c r="Z457" s="5" t="str">
        <f t="shared" ref="Z457:Z502" si="41">IF(ISNUMBER(S457),S457-W457,"")</f>
        <v/>
      </c>
      <c r="AA457" s="5" t="str">
        <f t="shared" ref="AA457:AA502" si="42">IF(ISNUMBER(T457),T457-X457,"")</f>
        <v/>
      </c>
      <c r="AB457" s="5" t="str">
        <f t="shared" ref="AB457:AB502" si="43">IF(ISNUMBER(U457),U457-Y457,"")</f>
        <v/>
      </c>
    </row>
    <row r="458" spans="1:28" x14ac:dyDescent="0.35">
      <c r="A458" s="20"/>
      <c r="B458" s="19"/>
      <c r="C458" s="19"/>
      <c r="D458" s="19"/>
      <c r="E458" s="18"/>
      <c r="F458" s="19"/>
      <c r="G458" s="19"/>
      <c r="H458" s="18"/>
      <c r="I458" s="19"/>
      <c r="J458" s="19"/>
      <c r="K458" s="19"/>
      <c r="L458" s="34" t="str">
        <f>IF(E458&lt;&gt;0,VLOOKUP(E458,'Prior Attainment'!$A$3:$B$23,2,FALSE),"")</f>
        <v/>
      </c>
      <c r="M458" s="34" t="str">
        <f>IF(F458&lt;&gt;0,VLOOKUP(F458,'Prior Attainment'!$A$3:$B$23,2,FALSE),"")</f>
        <v/>
      </c>
      <c r="N458" s="34" t="str">
        <f>IF(G458&lt;&gt;0,VLOOKUP(G458,'Prior Attainment'!$A$3:$B$23,2,FALSE),"")</f>
        <v/>
      </c>
      <c r="O458" s="35" t="e">
        <f t="shared" si="39"/>
        <v>#DIV/0!</v>
      </c>
      <c r="P458" s="35" t="e">
        <f t="shared" si="40"/>
        <v>#DIV/0!</v>
      </c>
      <c r="Q458" s="36" t="e">
        <f>IF(P458&lt;&gt;"",VLOOKUP(P458,Expectations!$A$2:$B$25,2,TRUE),"")</f>
        <v>#DIV/0!</v>
      </c>
      <c r="R458" s="37" t="e">
        <f>IF(P458&lt;&gt;"",VLOOKUP(P458,Expectations!$A$2:$C$25,3,TRUE),"")</f>
        <v>#DIV/0!</v>
      </c>
      <c r="S458" s="17" t="str">
        <f>IF(H458&gt;0,VLOOKUP(H458,Reading!$A$3:$B$61,2,FALSE),"")</f>
        <v/>
      </c>
      <c r="T458" s="38" t="str">
        <f>IF(J458&gt;0,VLOOKUP(J458,'TA scores'!$A$2:$B$16,2,FALSE),"")</f>
        <v/>
      </c>
      <c r="U458" s="16" t="str">
        <f>IF(I458&gt;0,VLOOKUP(I458,Maths!$A$3:$B$121,2,FALSE),"")</f>
        <v/>
      </c>
      <c r="V458" s="16" t="str">
        <f>IF(K458&gt;0,VLOOKUP(K458,GPS!$A$3:$B$121,2,FALSE),"")</f>
        <v/>
      </c>
      <c r="W458" s="39" t="e">
        <f>IF(R458&lt;&gt;"",VLOOKUP(R458,Expectations!$C$2:$F$25,2,FALSE),"")</f>
        <v>#DIV/0!</v>
      </c>
      <c r="X458" s="39" t="e">
        <f>IF(R458&lt;&gt;"",VLOOKUP(R458,Expectations!$C$2:$F$25,3,FALSE),"")</f>
        <v>#DIV/0!</v>
      </c>
      <c r="Y458" s="39" t="e">
        <f>IF(R458&lt;&gt;"",VLOOKUP(R458,Expectations!$C$2:$F$25,4,FALSE),"")</f>
        <v>#DIV/0!</v>
      </c>
      <c r="Z458" s="5" t="str">
        <f t="shared" si="41"/>
        <v/>
      </c>
      <c r="AA458" s="5" t="str">
        <f t="shared" si="42"/>
        <v/>
      </c>
      <c r="AB458" s="5" t="str">
        <f t="shared" si="43"/>
        <v/>
      </c>
    </row>
    <row r="459" spans="1:28" x14ac:dyDescent="0.35">
      <c r="A459" s="20"/>
      <c r="B459" s="19"/>
      <c r="C459" s="19"/>
      <c r="D459" s="19"/>
      <c r="E459" s="18"/>
      <c r="F459" s="19"/>
      <c r="G459" s="19"/>
      <c r="H459" s="18"/>
      <c r="I459" s="19"/>
      <c r="J459" s="19"/>
      <c r="K459" s="19"/>
      <c r="L459" s="34" t="str">
        <f>IF(E459&lt;&gt;0,VLOOKUP(E459,'Prior Attainment'!$A$3:$B$23,2,FALSE),"")</f>
        <v/>
      </c>
      <c r="M459" s="34" t="str">
        <f>IF(F459&lt;&gt;0,VLOOKUP(F459,'Prior Attainment'!$A$3:$B$23,2,FALSE),"")</f>
        <v/>
      </c>
      <c r="N459" s="34" t="str">
        <f>IF(G459&lt;&gt;0,VLOOKUP(G459,'Prior Attainment'!$A$3:$B$23,2,FALSE),"")</f>
        <v/>
      </c>
      <c r="O459" s="35" t="e">
        <f t="shared" si="39"/>
        <v>#DIV/0!</v>
      </c>
      <c r="P459" s="35" t="e">
        <f t="shared" si="40"/>
        <v>#DIV/0!</v>
      </c>
      <c r="Q459" s="36" t="e">
        <f>IF(P459&lt;&gt;"",VLOOKUP(P459,Expectations!$A$2:$B$25,2,TRUE),"")</f>
        <v>#DIV/0!</v>
      </c>
      <c r="R459" s="37" t="e">
        <f>IF(P459&lt;&gt;"",VLOOKUP(P459,Expectations!$A$2:$C$25,3,TRUE),"")</f>
        <v>#DIV/0!</v>
      </c>
      <c r="S459" s="17" t="str">
        <f>IF(H459&gt;0,VLOOKUP(H459,Reading!$A$3:$B$61,2,FALSE),"")</f>
        <v/>
      </c>
      <c r="T459" s="38" t="str">
        <f>IF(J459&gt;0,VLOOKUP(J459,'TA scores'!$A$2:$B$16,2,FALSE),"")</f>
        <v/>
      </c>
      <c r="U459" s="16" t="str">
        <f>IF(I459&gt;0,VLOOKUP(I459,Maths!$A$3:$B$121,2,FALSE),"")</f>
        <v/>
      </c>
      <c r="V459" s="16" t="str">
        <f>IF(K459&gt;0,VLOOKUP(K459,GPS!$A$3:$B$121,2,FALSE),"")</f>
        <v/>
      </c>
      <c r="W459" s="39" t="e">
        <f>IF(R459&lt;&gt;"",VLOOKUP(R459,Expectations!$C$2:$F$25,2,FALSE),"")</f>
        <v>#DIV/0!</v>
      </c>
      <c r="X459" s="39" t="e">
        <f>IF(R459&lt;&gt;"",VLOOKUP(R459,Expectations!$C$2:$F$25,3,FALSE),"")</f>
        <v>#DIV/0!</v>
      </c>
      <c r="Y459" s="39" t="e">
        <f>IF(R459&lt;&gt;"",VLOOKUP(R459,Expectations!$C$2:$F$25,4,FALSE),"")</f>
        <v>#DIV/0!</v>
      </c>
      <c r="Z459" s="5" t="str">
        <f t="shared" si="41"/>
        <v/>
      </c>
      <c r="AA459" s="5" t="str">
        <f t="shared" si="42"/>
        <v/>
      </c>
      <c r="AB459" s="5" t="str">
        <f t="shared" si="43"/>
        <v/>
      </c>
    </row>
    <row r="460" spans="1:28" x14ac:dyDescent="0.35">
      <c r="A460" s="20"/>
      <c r="B460" s="19"/>
      <c r="C460" s="19"/>
      <c r="D460" s="19"/>
      <c r="E460" s="18"/>
      <c r="F460" s="19"/>
      <c r="G460" s="19"/>
      <c r="H460" s="18"/>
      <c r="I460" s="19"/>
      <c r="J460" s="19"/>
      <c r="K460" s="19"/>
      <c r="L460" s="34" t="str">
        <f>IF(E460&lt;&gt;0,VLOOKUP(E460,'Prior Attainment'!$A$3:$B$23,2,FALSE),"")</f>
        <v/>
      </c>
      <c r="M460" s="34" t="str">
        <f>IF(F460&lt;&gt;0,VLOOKUP(F460,'Prior Attainment'!$A$3:$B$23,2,FALSE),"")</f>
        <v/>
      </c>
      <c r="N460" s="34" t="str">
        <f>IF(G460&lt;&gt;0,VLOOKUP(G460,'Prior Attainment'!$A$3:$B$23,2,FALSE),"")</f>
        <v/>
      </c>
      <c r="O460" s="35" t="e">
        <f t="shared" si="39"/>
        <v>#DIV/0!</v>
      </c>
      <c r="P460" s="35" t="e">
        <f t="shared" si="40"/>
        <v>#DIV/0!</v>
      </c>
      <c r="Q460" s="36" t="e">
        <f>IF(P460&lt;&gt;"",VLOOKUP(P460,Expectations!$A$2:$B$25,2,TRUE),"")</f>
        <v>#DIV/0!</v>
      </c>
      <c r="R460" s="37" t="e">
        <f>IF(P460&lt;&gt;"",VLOOKUP(P460,Expectations!$A$2:$C$25,3,TRUE),"")</f>
        <v>#DIV/0!</v>
      </c>
      <c r="S460" s="17" t="str">
        <f>IF(H460&gt;0,VLOOKUP(H460,Reading!$A$3:$B$61,2,FALSE),"")</f>
        <v/>
      </c>
      <c r="T460" s="38" t="str">
        <f>IF(J460&gt;0,VLOOKUP(J460,'TA scores'!$A$2:$B$16,2,FALSE),"")</f>
        <v/>
      </c>
      <c r="U460" s="16" t="str">
        <f>IF(I460&gt;0,VLOOKUP(I460,Maths!$A$3:$B$121,2,FALSE),"")</f>
        <v/>
      </c>
      <c r="V460" s="16" t="str">
        <f>IF(K460&gt;0,VLOOKUP(K460,GPS!$A$3:$B$121,2,FALSE),"")</f>
        <v/>
      </c>
      <c r="W460" s="39" t="e">
        <f>IF(R460&lt;&gt;"",VLOOKUP(R460,Expectations!$C$2:$F$25,2,FALSE),"")</f>
        <v>#DIV/0!</v>
      </c>
      <c r="X460" s="39" t="e">
        <f>IF(R460&lt;&gt;"",VLOOKUP(R460,Expectations!$C$2:$F$25,3,FALSE),"")</f>
        <v>#DIV/0!</v>
      </c>
      <c r="Y460" s="39" t="e">
        <f>IF(R460&lt;&gt;"",VLOOKUP(R460,Expectations!$C$2:$F$25,4,FALSE),"")</f>
        <v>#DIV/0!</v>
      </c>
      <c r="Z460" s="5" t="str">
        <f t="shared" si="41"/>
        <v/>
      </c>
      <c r="AA460" s="5" t="str">
        <f t="shared" si="42"/>
        <v/>
      </c>
      <c r="AB460" s="5" t="str">
        <f t="shared" si="43"/>
        <v/>
      </c>
    </row>
    <row r="461" spans="1:28" x14ac:dyDescent="0.35">
      <c r="A461" s="20"/>
      <c r="B461" s="19"/>
      <c r="C461" s="19"/>
      <c r="D461" s="19"/>
      <c r="E461" s="18"/>
      <c r="F461" s="19"/>
      <c r="G461" s="19"/>
      <c r="H461" s="18"/>
      <c r="I461" s="19"/>
      <c r="J461" s="19"/>
      <c r="K461" s="19"/>
      <c r="L461" s="34" t="str">
        <f>IF(E461&lt;&gt;0,VLOOKUP(E461,'Prior Attainment'!$A$3:$B$23,2,FALSE),"")</f>
        <v/>
      </c>
      <c r="M461" s="34" t="str">
        <f>IF(F461&lt;&gt;0,VLOOKUP(F461,'Prior Attainment'!$A$3:$B$23,2,FALSE),"")</f>
        <v/>
      </c>
      <c r="N461" s="34" t="str">
        <f>IF(G461&lt;&gt;0,VLOOKUP(G461,'Prior Attainment'!$A$3:$B$23,2,FALSE),"")</f>
        <v/>
      </c>
      <c r="O461" s="35" t="e">
        <f t="shared" si="39"/>
        <v>#DIV/0!</v>
      </c>
      <c r="P461" s="35" t="e">
        <f t="shared" si="40"/>
        <v>#DIV/0!</v>
      </c>
      <c r="Q461" s="36" t="e">
        <f>IF(P461&lt;&gt;"",VLOOKUP(P461,Expectations!$A$2:$B$25,2,TRUE),"")</f>
        <v>#DIV/0!</v>
      </c>
      <c r="R461" s="37" t="e">
        <f>IF(P461&lt;&gt;"",VLOOKUP(P461,Expectations!$A$2:$C$25,3,TRUE),"")</f>
        <v>#DIV/0!</v>
      </c>
      <c r="S461" s="17" t="str">
        <f>IF(H461&gt;0,VLOOKUP(H461,Reading!$A$3:$B$61,2,FALSE),"")</f>
        <v/>
      </c>
      <c r="T461" s="38" t="str">
        <f>IF(J461&gt;0,VLOOKUP(J461,'TA scores'!$A$2:$B$16,2,FALSE),"")</f>
        <v/>
      </c>
      <c r="U461" s="16" t="str">
        <f>IF(I461&gt;0,VLOOKUP(I461,Maths!$A$3:$B$121,2,FALSE),"")</f>
        <v/>
      </c>
      <c r="V461" s="16" t="str">
        <f>IF(K461&gt;0,VLOOKUP(K461,GPS!$A$3:$B$121,2,FALSE),"")</f>
        <v/>
      </c>
      <c r="W461" s="39" t="e">
        <f>IF(R461&lt;&gt;"",VLOOKUP(R461,Expectations!$C$2:$F$25,2,FALSE),"")</f>
        <v>#DIV/0!</v>
      </c>
      <c r="X461" s="39" t="e">
        <f>IF(R461&lt;&gt;"",VLOOKUP(R461,Expectations!$C$2:$F$25,3,FALSE),"")</f>
        <v>#DIV/0!</v>
      </c>
      <c r="Y461" s="39" t="e">
        <f>IF(R461&lt;&gt;"",VLOOKUP(R461,Expectations!$C$2:$F$25,4,FALSE),"")</f>
        <v>#DIV/0!</v>
      </c>
      <c r="Z461" s="5" t="str">
        <f t="shared" si="41"/>
        <v/>
      </c>
      <c r="AA461" s="5" t="str">
        <f t="shared" si="42"/>
        <v/>
      </c>
      <c r="AB461" s="5" t="str">
        <f t="shared" si="43"/>
        <v/>
      </c>
    </row>
    <row r="462" spans="1:28" x14ac:dyDescent="0.35">
      <c r="A462" s="20"/>
      <c r="B462" s="19"/>
      <c r="C462" s="19"/>
      <c r="D462" s="19"/>
      <c r="E462" s="18"/>
      <c r="F462" s="19"/>
      <c r="G462" s="19"/>
      <c r="H462" s="18"/>
      <c r="I462" s="19"/>
      <c r="J462" s="19"/>
      <c r="K462" s="19"/>
      <c r="L462" s="34" t="str">
        <f>IF(E462&lt;&gt;0,VLOOKUP(E462,'Prior Attainment'!$A$3:$B$23,2,FALSE),"")</f>
        <v/>
      </c>
      <c r="M462" s="34" t="str">
        <f>IF(F462&lt;&gt;0,VLOOKUP(F462,'Prior Attainment'!$A$3:$B$23,2,FALSE),"")</f>
        <v/>
      </c>
      <c r="N462" s="34" t="str">
        <f>IF(G462&lt;&gt;0,VLOOKUP(G462,'Prior Attainment'!$A$3:$B$23,2,FALSE),"")</f>
        <v/>
      </c>
      <c r="O462" s="35" t="e">
        <f t="shared" si="39"/>
        <v>#DIV/0!</v>
      </c>
      <c r="P462" s="35" t="e">
        <f t="shared" si="40"/>
        <v>#DIV/0!</v>
      </c>
      <c r="Q462" s="36" t="e">
        <f>IF(P462&lt;&gt;"",VLOOKUP(P462,Expectations!$A$2:$B$25,2,TRUE),"")</f>
        <v>#DIV/0!</v>
      </c>
      <c r="R462" s="37" t="e">
        <f>IF(P462&lt;&gt;"",VLOOKUP(P462,Expectations!$A$2:$C$25,3,TRUE),"")</f>
        <v>#DIV/0!</v>
      </c>
      <c r="S462" s="17" t="str">
        <f>IF(H462&gt;0,VLOOKUP(H462,Reading!$A$3:$B$61,2,FALSE),"")</f>
        <v/>
      </c>
      <c r="T462" s="38" t="str">
        <f>IF(J462&gt;0,VLOOKUP(J462,'TA scores'!$A$2:$B$16,2,FALSE),"")</f>
        <v/>
      </c>
      <c r="U462" s="16" t="str">
        <f>IF(I462&gt;0,VLOOKUP(I462,Maths!$A$3:$B$121,2,FALSE),"")</f>
        <v/>
      </c>
      <c r="V462" s="16" t="str">
        <f>IF(K462&gt;0,VLOOKUP(K462,GPS!$A$3:$B$121,2,FALSE),"")</f>
        <v/>
      </c>
      <c r="W462" s="39" t="e">
        <f>IF(R462&lt;&gt;"",VLOOKUP(R462,Expectations!$C$2:$F$25,2,FALSE),"")</f>
        <v>#DIV/0!</v>
      </c>
      <c r="X462" s="39" t="e">
        <f>IF(R462&lt;&gt;"",VLOOKUP(R462,Expectations!$C$2:$F$25,3,FALSE),"")</f>
        <v>#DIV/0!</v>
      </c>
      <c r="Y462" s="39" t="e">
        <f>IF(R462&lt;&gt;"",VLOOKUP(R462,Expectations!$C$2:$F$25,4,FALSE),"")</f>
        <v>#DIV/0!</v>
      </c>
      <c r="Z462" s="5" t="str">
        <f t="shared" si="41"/>
        <v/>
      </c>
      <c r="AA462" s="5" t="str">
        <f t="shared" si="42"/>
        <v/>
      </c>
      <c r="AB462" s="5" t="str">
        <f t="shared" si="43"/>
        <v/>
      </c>
    </row>
    <row r="463" spans="1:28" x14ac:dyDescent="0.35">
      <c r="A463" s="20"/>
      <c r="B463" s="19"/>
      <c r="C463" s="19"/>
      <c r="D463" s="19"/>
      <c r="E463" s="18"/>
      <c r="F463" s="19"/>
      <c r="G463" s="19"/>
      <c r="H463" s="18"/>
      <c r="I463" s="19"/>
      <c r="J463" s="19"/>
      <c r="K463" s="19"/>
      <c r="L463" s="34" t="str">
        <f>IF(E463&lt;&gt;0,VLOOKUP(E463,'Prior Attainment'!$A$3:$B$23,2,FALSE),"")</f>
        <v/>
      </c>
      <c r="M463" s="34" t="str">
        <f>IF(F463&lt;&gt;0,VLOOKUP(F463,'Prior Attainment'!$A$3:$B$23,2,FALSE),"")</f>
        <v/>
      </c>
      <c r="N463" s="34" t="str">
        <f>IF(G463&lt;&gt;0,VLOOKUP(G463,'Prior Attainment'!$A$3:$B$23,2,FALSE),"")</f>
        <v/>
      </c>
      <c r="O463" s="35" t="e">
        <f t="shared" si="39"/>
        <v>#DIV/0!</v>
      </c>
      <c r="P463" s="35" t="e">
        <f t="shared" si="40"/>
        <v>#DIV/0!</v>
      </c>
      <c r="Q463" s="36" t="e">
        <f>IF(P463&lt;&gt;"",VLOOKUP(P463,Expectations!$A$2:$B$25,2,TRUE),"")</f>
        <v>#DIV/0!</v>
      </c>
      <c r="R463" s="37" t="e">
        <f>IF(P463&lt;&gt;"",VLOOKUP(P463,Expectations!$A$2:$C$25,3,TRUE),"")</f>
        <v>#DIV/0!</v>
      </c>
      <c r="S463" s="17" t="str">
        <f>IF(H463&gt;0,VLOOKUP(H463,Reading!$A$3:$B$61,2,FALSE),"")</f>
        <v/>
      </c>
      <c r="T463" s="38" t="str">
        <f>IF(J463&gt;0,VLOOKUP(J463,'TA scores'!$A$2:$B$16,2,FALSE),"")</f>
        <v/>
      </c>
      <c r="U463" s="16" t="str">
        <f>IF(I463&gt;0,VLOOKUP(I463,Maths!$A$3:$B$121,2,FALSE),"")</f>
        <v/>
      </c>
      <c r="V463" s="16" t="str">
        <f>IF(K463&gt;0,VLOOKUP(K463,GPS!$A$3:$B$121,2,FALSE),"")</f>
        <v/>
      </c>
      <c r="W463" s="39" t="e">
        <f>IF(R463&lt;&gt;"",VLOOKUP(R463,Expectations!$C$2:$F$25,2,FALSE),"")</f>
        <v>#DIV/0!</v>
      </c>
      <c r="X463" s="39" t="e">
        <f>IF(R463&lt;&gt;"",VLOOKUP(R463,Expectations!$C$2:$F$25,3,FALSE),"")</f>
        <v>#DIV/0!</v>
      </c>
      <c r="Y463" s="39" t="e">
        <f>IF(R463&lt;&gt;"",VLOOKUP(R463,Expectations!$C$2:$F$25,4,FALSE),"")</f>
        <v>#DIV/0!</v>
      </c>
      <c r="Z463" s="5" t="str">
        <f t="shared" si="41"/>
        <v/>
      </c>
      <c r="AA463" s="5" t="str">
        <f t="shared" si="42"/>
        <v/>
      </c>
      <c r="AB463" s="5" t="str">
        <f t="shared" si="43"/>
        <v/>
      </c>
    </row>
    <row r="464" spans="1:28" x14ac:dyDescent="0.35">
      <c r="A464" s="20"/>
      <c r="B464" s="19"/>
      <c r="C464" s="19"/>
      <c r="D464" s="19"/>
      <c r="E464" s="18"/>
      <c r="F464" s="19"/>
      <c r="G464" s="19"/>
      <c r="H464" s="18"/>
      <c r="I464" s="19"/>
      <c r="J464" s="19"/>
      <c r="K464" s="19"/>
      <c r="L464" s="34" t="str">
        <f>IF(E464&lt;&gt;0,VLOOKUP(E464,'Prior Attainment'!$A$3:$B$23,2,FALSE),"")</f>
        <v/>
      </c>
      <c r="M464" s="34" t="str">
        <f>IF(F464&lt;&gt;0,VLOOKUP(F464,'Prior Attainment'!$A$3:$B$23,2,FALSE),"")</f>
        <v/>
      </c>
      <c r="N464" s="34" t="str">
        <f>IF(G464&lt;&gt;0,VLOOKUP(G464,'Prior Attainment'!$A$3:$B$23,2,FALSE),"")</f>
        <v/>
      </c>
      <c r="O464" s="35" t="e">
        <f t="shared" si="39"/>
        <v>#DIV/0!</v>
      </c>
      <c r="P464" s="35" t="e">
        <f t="shared" si="40"/>
        <v>#DIV/0!</v>
      </c>
      <c r="Q464" s="36" t="e">
        <f>IF(P464&lt;&gt;"",VLOOKUP(P464,Expectations!$A$2:$B$25,2,TRUE),"")</f>
        <v>#DIV/0!</v>
      </c>
      <c r="R464" s="37" t="e">
        <f>IF(P464&lt;&gt;"",VLOOKUP(P464,Expectations!$A$2:$C$25,3,TRUE),"")</f>
        <v>#DIV/0!</v>
      </c>
      <c r="S464" s="17" t="str">
        <f>IF(H464&gt;0,VLOOKUP(H464,Reading!$A$3:$B$61,2,FALSE),"")</f>
        <v/>
      </c>
      <c r="T464" s="38" t="str">
        <f>IF(J464&gt;0,VLOOKUP(J464,'TA scores'!$A$2:$B$16,2,FALSE),"")</f>
        <v/>
      </c>
      <c r="U464" s="16" t="str">
        <f>IF(I464&gt;0,VLOOKUP(I464,Maths!$A$3:$B$121,2,FALSE),"")</f>
        <v/>
      </c>
      <c r="V464" s="16" t="str">
        <f>IF(K464&gt;0,VLOOKUP(K464,GPS!$A$3:$B$121,2,FALSE),"")</f>
        <v/>
      </c>
      <c r="W464" s="39" t="e">
        <f>IF(R464&lt;&gt;"",VLOOKUP(R464,Expectations!$C$2:$F$25,2,FALSE),"")</f>
        <v>#DIV/0!</v>
      </c>
      <c r="X464" s="39" t="e">
        <f>IF(R464&lt;&gt;"",VLOOKUP(R464,Expectations!$C$2:$F$25,3,FALSE),"")</f>
        <v>#DIV/0!</v>
      </c>
      <c r="Y464" s="39" t="e">
        <f>IF(R464&lt;&gt;"",VLOOKUP(R464,Expectations!$C$2:$F$25,4,FALSE),"")</f>
        <v>#DIV/0!</v>
      </c>
      <c r="Z464" s="5" t="str">
        <f t="shared" si="41"/>
        <v/>
      </c>
      <c r="AA464" s="5" t="str">
        <f t="shared" si="42"/>
        <v/>
      </c>
      <c r="AB464" s="5" t="str">
        <f t="shared" si="43"/>
        <v/>
      </c>
    </row>
    <row r="465" spans="1:28" x14ac:dyDescent="0.35">
      <c r="A465" s="20"/>
      <c r="B465" s="19"/>
      <c r="C465" s="19"/>
      <c r="D465" s="19"/>
      <c r="E465" s="18"/>
      <c r="F465" s="19"/>
      <c r="G465" s="19"/>
      <c r="H465" s="18"/>
      <c r="I465" s="19"/>
      <c r="J465" s="19"/>
      <c r="K465" s="19"/>
      <c r="L465" s="34" t="str">
        <f>IF(E465&lt;&gt;0,VLOOKUP(E465,'Prior Attainment'!$A$3:$B$23,2,FALSE),"")</f>
        <v/>
      </c>
      <c r="M465" s="34" t="str">
        <f>IF(F465&lt;&gt;0,VLOOKUP(F465,'Prior Attainment'!$A$3:$B$23,2,FALSE),"")</f>
        <v/>
      </c>
      <c r="N465" s="34" t="str">
        <f>IF(G465&lt;&gt;0,VLOOKUP(G465,'Prior Attainment'!$A$3:$B$23,2,FALSE),"")</f>
        <v/>
      </c>
      <c r="O465" s="35" t="e">
        <f t="shared" si="39"/>
        <v>#DIV/0!</v>
      </c>
      <c r="P465" s="35" t="e">
        <f t="shared" si="40"/>
        <v>#DIV/0!</v>
      </c>
      <c r="Q465" s="36" t="e">
        <f>IF(P465&lt;&gt;"",VLOOKUP(P465,Expectations!$A$2:$B$25,2,TRUE),"")</f>
        <v>#DIV/0!</v>
      </c>
      <c r="R465" s="37" t="e">
        <f>IF(P465&lt;&gt;"",VLOOKUP(P465,Expectations!$A$2:$C$25,3,TRUE),"")</f>
        <v>#DIV/0!</v>
      </c>
      <c r="S465" s="17" t="str">
        <f>IF(H465&gt;0,VLOOKUP(H465,Reading!$A$3:$B$61,2,FALSE),"")</f>
        <v/>
      </c>
      <c r="T465" s="38" t="str">
        <f>IF(J465&gt;0,VLOOKUP(J465,'TA scores'!$A$2:$B$16,2,FALSE),"")</f>
        <v/>
      </c>
      <c r="U465" s="16" t="str">
        <f>IF(I465&gt;0,VLOOKUP(I465,Maths!$A$3:$B$121,2,FALSE),"")</f>
        <v/>
      </c>
      <c r="V465" s="16" t="str">
        <f>IF(K465&gt;0,VLOOKUP(K465,GPS!$A$3:$B$121,2,FALSE),"")</f>
        <v/>
      </c>
      <c r="W465" s="39" t="e">
        <f>IF(R465&lt;&gt;"",VLOOKUP(R465,Expectations!$C$2:$F$25,2,FALSE),"")</f>
        <v>#DIV/0!</v>
      </c>
      <c r="X465" s="39" t="e">
        <f>IF(R465&lt;&gt;"",VLOOKUP(R465,Expectations!$C$2:$F$25,3,FALSE),"")</f>
        <v>#DIV/0!</v>
      </c>
      <c r="Y465" s="39" t="e">
        <f>IF(R465&lt;&gt;"",VLOOKUP(R465,Expectations!$C$2:$F$25,4,FALSE),"")</f>
        <v>#DIV/0!</v>
      </c>
      <c r="Z465" s="5" t="str">
        <f t="shared" si="41"/>
        <v/>
      </c>
      <c r="AA465" s="5" t="str">
        <f t="shared" si="42"/>
        <v/>
      </c>
      <c r="AB465" s="5" t="str">
        <f t="shared" si="43"/>
        <v/>
      </c>
    </row>
    <row r="466" spans="1:28" x14ac:dyDescent="0.35">
      <c r="A466" s="20"/>
      <c r="B466" s="19"/>
      <c r="C466" s="19"/>
      <c r="D466" s="19"/>
      <c r="E466" s="18"/>
      <c r="F466" s="19"/>
      <c r="G466" s="19"/>
      <c r="H466" s="18"/>
      <c r="I466" s="19"/>
      <c r="J466" s="19"/>
      <c r="K466" s="19"/>
      <c r="L466" s="34" t="str">
        <f>IF(E466&lt;&gt;0,VLOOKUP(E466,'Prior Attainment'!$A$3:$B$23,2,FALSE),"")</f>
        <v/>
      </c>
      <c r="M466" s="34" t="str">
        <f>IF(F466&lt;&gt;0,VLOOKUP(F466,'Prior Attainment'!$A$3:$B$23,2,FALSE),"")</f>
        <v/>
      </c>
      <c r="N466" s="34" t="str">
        <f>IF(G466&lt;&gt;0,VLOOKUP(G466,'Prior Attainment'!$A$3:$B$23,2,FALSE),"")</f>
        <v/>
      </c>
      <c r="O466" s="35" t="e">
        <f t="shared" si="39"/>
        <v>#DIV/0!</v>
      </c>
      <c r="P466" s="35" t="e">
        <f t="shared" si="40"/>
        <v>#DIV/0!</v>
      </c>
      <c r="Q466" s="36" t="e">
        <f>IF(P466&lt;&gt;"",VLOOKUP(P466,Expectations!$A$2:$B$25,2,TRUE),"")</f>
        <v>#DIV/0!</v>
      </c>
      <c r="R466" s="37" t="e">
        <f>IF(P466&lt;&gt;"",VLOOKUP(P466,Expectations!$A$2:$C$25,3,TRUE),"")</f>
        <v>#DIV/0!</v>
      </c>
      <c r="S466" s="17" t="str">
        <f>IF(H466&gt;0,VLOOKUP(H466,Reading!$A$3:$B$61,2,FALSE),"")</f>
        <v/>
      </c>
      <c r="T466" s="38" t="str">
        <f>IF(J466&gt;0,VLOOKUP(J466,'TA scores'!$A$2:$B$16,2,FALSE),"")</f>
        <v/>
      </c>
      <c r="U466" s="16" t="str">
        <f>IF(I466&gt;0,VLOOKUP(I466,Maths!$A$3:$B$121,2,FALSE),"")</f>
        <v/>
      </c>
      <c r="V466" s="16" t="str">
        <f>IF(K466&gt;0,VLOOKUP(K466,GPS!$A$3:$B$121,2,FALSE),"")</f>
        <v/>
      </c>
      <c r="W466" s="39" t="e">
        <f>IF(R466&lt;&gt;"",VLOOKUP(R466,Expectations!$C$2:$F$25,2,FALSE),"")</f>
        <v>#DIV/0!</v>
      </c>
      <c r="X466" s="39" t="e">
        <f>IF(R466&lt;&gt;"",VLOOKUP(R466,Expectations!$C$2:$F$25,3,FALSE),"")</f>
        <v>#DIV/0!</v>
      </c>
      <c r="Y466" s="39" t="e">
        <f>IF(R466&lt;&gt;"",VLOOKUP(R466,Expectations!$C$2:$F$25,4,FALSE),"")</f>
        <v>#DIV/0!</v>
      </c>
      <c r="Z466" s="5" t="str">
        <f t="shared" si="41"/>
        <v/>
      </c>
      <c r="AA466" s="5" t="str">
        <f t="shared" si="42"/>
        <v/>
      </c>
      <c r="AB466" s="5" t="str">
        <f t="shared" si="43"/>
        <v/>
      </c>
    </row>
    <row r="467" spans="1:28" x14ac:dyDescent="0.35">
      <c r="A467" s="20"/>
      <c r="B467" s="19"/>
      <c r="C467" s="19"/>
      <c r="D467" s="19"/>
      <c r="E467" s="18"/>
      <c r="F467" s="19"/>
      <c r="G467" s="19"/>
      <c r="H467" s="18"/>
      <c r="I467" s="19"/>
      <c r="J467" s="19"/>
      <c r="K467" s="19"/>
      <c r="L467" s="34" t="str">
        <f>IF(E467&lt;&gt;0,VLOOKUP(E467,'Prior Attainment'!$A$3:$B$23,2,FALSE),"")</f>
        <v/>
      </c>
      <c r="M467" s="34" t="str">
        <f>IF(F467&lt;&gt;0,VLOOKUP(F467,'Prior Attainment'!$A$3:$B$23,2,FALSE),"")</f>
        <v/>
      </c>
      <c r="N467" s="34" t="str">
        <f>IF(G467&lt;&gt;0,VLOOKUP(G467,'Prior Attainment'!$A$3:$B$23,2,FALSE),"")</f>
        <v/>
      </c>
      <c r="O467" s="35" t="e">
        <f t="shared" si="39"/>
        <v>#DIV/0!</v>
      </c>
      <c r="P467" s="35" t="e">
        <f t="shared" si="40"/>
        <v>#DIV/0!</v>
      </c>
      <c r="Q467" s="36" t="e">
        <f>IF(P467&lt;&gt;"",VLOOKUP(P467,Expectations!$A$2:$B$25,2,TRUE),"")</f>
        <v>#DIV/0!</v>
      </c>
      <c r="R467" s="37" t="e">
        <f>IF(P467&lt;&gt;"",VLOOKUP(P467,Expectations!$A$2:$C$25,3,TRUE),"")</f>
        <v>#DIV/0!</v>
      </c>
      <c r="S467" s="17" t="str">
        <f>IF(H467&gt;0,VLOOKUP(H467,Reading!$A$3:$B$61,2,FALSE),"")</f>
        <v/>
      </c>
      <c r="T467" s="38" t="str">
        <f>IF(J467&gt;0,VLOOKUP(J467,'TA scores'!$A$2:$B$16,2,FALSE),"")</f>
        <v/>
      </c>
      <c r="U467" s="16" t="str">
        <f>IF(I467&gt;0,VLOOKUP(I467,Maths!$A$3:$B$121,2,FALSE),"")</f>
        <v/>
      </c>
      <c r="V467" s="16" t="str">
        <f>IF(K467&gt;0,VLOOKUP(K467,GPS!$A$3:$B$121,2,FALSE),"")</f>
        <v/>
      </c>
      <c r="W467" s="39" t="e">
        <f>IF(R467&lt;&gt;"",VLOOKUP(R467,Expectations!$C$2:$F$25,2,FALSE),"")</f>
        <v>#DIV/0!</v>
      </c>
      <c r="X467" s="39" t="e">
        <f>IF(R467&lt;&gt;"",VLOOKUP(R467,Expectations!$C$2:$F$25,3,FALSE),"")</f>
        <v>#DIV/0!</v>
      </c>
      <c r="Y467" s="39" t="e">
        <f>IF(R467&lt;&gt;"",VLOOKUP(R467,Expectations!$C$2:$F$25,4,FALSE),"")</f>
        <v>#DIV/0!</v>
      </c>
      <c r="Z467" s="5" t="str">
        <f t="shared" si="41"/>
        <v/>
      </c>
      <c r="AA467" s="5" t="str">
        <f t="shared" si="42"/>
        <v/>
      </c>
      <c r="AB467" s="5" t="str">
        <f t="shared" si="43"/>
        <v/>
      </c>
    </row>
    <row r="468" spans="1:28" x14ac:dyDescent="0.35">
      <c r="A468" s="20"/>
      <c r="B468" s="19"/>
      <c r="C468" s="19"/>
      <c r="D468" s="19"/>
      <c r="E468" s="18"/>
      <c r="F468" s="19"/>
      <c r="G468" s="19"/>
      <c r="H468" s="18"/>
      <c r="I468" s="19"/>
      <c r="J468" s="19"/>
      <c r="K468" s="19"/>
      <c r="L468" s="34" t="str">
        <f>IF(E468&lt;&gt;0,VLOOKUP(E468,'Prior Attainment'!$A$3:$B$23,2,FALSE),"")</f>
        <v/>
      </c>
      <c r="M468" s="34" t="str">
        <f>IF(F468&lt;&gt;0,VLOOKUP(F468,'Prior Attainment'!$A$3:$B$23,2,FALSE),"")</f>
        <v/>
      </c>
      <c r="N468" s="34" t="str">
        <f>IF(G468&lt;&gt;0,VLOOKUP(G468,'Prior Attainment'!$A$3:$B$23,2,FALSE),"")</f>
        <v/>
      </c>
      <c r="O468" s="35" t="e">
        <f t="shared" si="39"/>
        <v>#DIV/0!</v>
      </c>
      <c r="P468" s="35" t="e">
        <f t="shared" si="40"/>
        <v>#DIV/0!</v>
      </c>
      <c r="Q468" s="36" t="e">
        <f>IF(P468&lt;&gt;"",VLOOKUP(P468,Expectations!$A$2:$B$25,2,TRUE),"")</f>
        <v>#DIV/0!</v>
      </c>
      <c r="R468" s="37" t="e">
        <f>IF(P468&lt;&gt;"",VLOOKUP(P468,Expectations!$A$2:$C$25,3,TRUE),"")</f>
        <v>#DIV/0!</v>
      </c>
      <c r="S468" s="17" t="str">
        <f>IF(H468&gt;0,VLOOKUP(H468,Reading!$A$3:$B$61,2,FALSE),"")</f>
        <v/>
      </c>
      <c r="T468" s="38" t="str">
        <f>IF(J468&gt;0,VLOOKUP(J468,'TA scores'!$A$2:$B$16,2,FALSE),"")</f>
        <v/>
      </c>
      <c r="U468" s="16" t="str">
        <f>IF(I468&gt;0,VLOOKUP(I468,Maths!$A$3:$B$121,2,FALSE),"")</f>
        <v/>
      </c>
      <c r="V468" s="16" t="str">
        <f>IF(K468&gt;0,VLOOKUP(K468,GPS!$A$3:$B$121,2,FALSE),"")</f>
        <v/>
      </c>
      <c r="W468" s="39" t="e">
        <f>IF(R468&lt;&gt;"",VLOOKUP(R468,Expectations!$C$2:$F$25,2,FALSE),"")</f>
        <v>#DIV/0!</v>
      </c>
      <c r="X468" s="39" t="e">
        <f>IF(R468&lt;&gt;"",VLOOKUP(R468,Expectations!$C$2:$F$25,3,FALSE),"")</f>
        <v>#DIV/0!</v>
      </c>
      <c r="Y468" s="39" t="e">
        <f>IF(R468&lt;&gt;"",VLOOKUP(R468,Expectations!$C$2:$F$25,4,FALSE),"")</f>
        <v>#DIV/0!</v>
      </c>
      <c r="Z468" s="5" t="str">
        <f t="shared" si="41"/>
        <v/>
      </c>
      <c r="AA468" s="5" t="str">
        <f t="shared" si="42"/>
        <v/>
      </c>
      <c r="AB468" s="5" t="str">
        <f t="shared" si="43"/>
        <v/>
      </c>
    </row>
    <row r="469" spans="1:28" x14ac:dyDescent="0.35">
      <c r="A469" s="20"/>
      <c r="B469" s="19"/>
      <c r="C469" s="19"/>
      <c r="D469" s="19"/>
      <c r="E469" s="18"/>
      <c r="F469" s="19"/>
      <c r="G469" s="19"/>
      <c r="H469" s="18"/>
      <c r="I469" s="19"/>
      <c r="J469" s="19"/>
      <c r="K469" s="19"/>
      <c r="L469" s="34" t="str">
        <f>IF(E469&lt;&gt;0,VLOOKUP(E469,'Prior Attainment'!$A$3:$B$23,2,FALSE),"")</f>
        <v/>
      </c>
      <c r="M469" s="34" t="str">
        <f>IF(F469&lt;&gt;0,VLOOKUP(F469,'Prior Attainment'!$A$3:$B$23,2,FALSE),"")</f>
        <v/>
      </c>
      <c r="N469" s="34" t="str">
        <f>IF(G469&lt;&gt;0,VLOOKUP(G469,'Prior Attainment'!$A$3:$B$23,2,FALSE),"")</f>
        <v/>
      </c>
      <c r="O469" s="35" t="e">
        <f t="shared" si="39"/>
        <v>#DIV/0!</v>
      </c>
      <c r="P469" s="35" t="e">
        <f t="shared" si="40"/>
        <v>#DIV/0!</v>
      </c>
      <c r="Q469" s="36" t="e">
        <f>IF(P469&lt;&gt;"",VLOOKUP(P469,Expectations!$A$2:$B$25,2,TRUE),"")</f>
        <v>#DIV/0!</v>
      </c>
      <c r="R469" s="37" t="e">
        <f>IF(P469&lt;&gt;"",VLOOKUP(P469,Expectations!$A$2:$C$25,3,TRUE),"")</f>
        <v>#DIV/0!</v>
      </c>
      <c r="S469" s="17" t="str">
        <f>IF(H469&gt;0,VLOOKUP(H469,Reading!$A$3:$B$61,2,FALSE),"")</f>
        <v/>
      </c>
      <c r="T469" s="38" t="str">
        <f>IF(J469&gt;0,VLOOKUP(J469,'TA scores'!$A$2:$B$16,2,FALSE),"")</f>
        <v/>
      </c>
      <c r="U469" s="16" t="str">
        <f>IF(I469&gt;0,VLOOKUP(I469,Maths!$A$3:$B$121,2,FALSE),"")</f>
        <v/>
      </c>
      <c r="V469" s="16" t="str">
        <f>IF(K469&gt;0,VLOOKUP(K469,GPS!$A$3:$B$121,2,FALSE),"")</f>
        <v/>
      </c>
      <c r="W469" s="39" t="e">
        <f>IF(R469&lt;&gt;"",VLOOKUP(R469,Expectations!$C$2:$F$25,2,FALSE),"")</f>
        <v>#DIV/0!</v>
      </c>
      <c r="X469" s="39" t="e">
        <f>IF(R469&lt;&gt;"",VLOOKUP(R469,Expectations!$C$2:$F$25,3,FALSE),"")</f>
        <v>#DIV/0!</v>
      </c>
      <c r="Y469" s="39" t="e">
        <f>IF(R469&lt;&gt;"",VLOOKUP(R469,Expectations!$C$2:$F$25,4,FALSE),"")</f>
        <v>#DIV/0!</v>
      </c>
      <c r="Z469" s="5" t="str">
        <f t="shared" si="41"/>
        <v/>
      </c>
      <c r="AA469" s="5" t="str">
        <f t="shared" si="42"/>
        <v/>
      </c>
      <c r="AB469" s="5" t="str">
        <f t="shared" si="43"/>
        <v/>
      </c>
    </row>
    <row r="470" spans="1:28" x14ac:dyDescent="0.35">
      <c r="A470" s="20"/>
      <c r="B470" s="19"/>
      <c r="C470" s="19"/>
      <c r="D470" s="19"/>
      <c r="E470" s="18"/>
      <c r="F470" s="19"/>
      <c r="G470" s="19"/>
      <c r="H470" s="18"/>
      <c r="I470" s="19"/>
      <c r="J470" s="19"/>
      <c r="K470" s="19"/>
      <c r="L470" s="34" t="str">
        <f>IF(E470&lt;&gt;0,VLOOKUP(E470,'Prior Attainment'!$A$3:$B$23,2,FALSE),"")</f>
        <v/>
      </c>
      <c r="M470" s="34" t="str">
        <f>IF(F470&lt;&gt;0,VLOOKUP(F470,'Prior Attainment'!$A$3:$B$23,2,FALSE),"")</f>
        <v/>
      </c>
      <c r="N470" s="34" t="str">
        <f>IF(G470&lt;&gt;0,VLOOKUP(G470,'Prior Attainment'!$A$3:$B$23,2,FALSE),"")</f>
        <v/>
      </c>
      <c r="O470" s="35" t="e">
        <f t="shared" si="39"/>
        <v>#DIV/0!</v>
      </c>
      <c r="P470" s="35" t="e">
        <f t="shared" si="40"/>
        <v>#DIV/0!</v>
      </c>
      <c r="Q470" s="36" t="e">
        <f>IF(P470&lt;&gt;"",VLOOKUP(P470,Expectations!$A$2:$B$25,2,TRUE),"")</f>
        <v>#DIV/0!</v>
      </c>
      <c r="R470" s="37" t="e">
        <f>IF(P470&lt;&gt;"",VLOOKUP(P470,Expectations!$A$2:$C$25,3,TRUE),"")</f>
        <v>#DIV/0!</v>
      </c>
      <c r="S470" s="17" t="str">
        <f>IF(H470&gt;0,VLOOKUP(H470,Reading!$A$3:$B$61,2,FALSE),"")</f>
        <v/>
      </c>
      <c r="T470" s="38" t="str">
        <f>IF(J470&gt;0,VLOOKUP(J470,'TA scores'!$A$2:$B$16,2,FALSE),"")</f>
        <v/>
      </c>
      <c r="U470" s="16" t="str">
        <f>IF(I470&gt;0,VLOOKUP(I470,Maths!$A$3:$B$121,2,FALSE),"")</f>
        <v/>
      </c>
      <c r="V470" s="16" t="str">
        <f>IF(K470&gt;0,VLOOKUP(K470,GPS!$A$3:$B$121,2,FALSE),"")</f>
        <v/>
      </c>
      <c r="W470" s="39" t="e">
        <f>IF(R470&lt;&gt;"",VLOOKUP(R470,Expectations!$C$2:$F$25,2,FALSE),"")</f>
        <v>#DIV/0!</v>
      </c>
      <c r="X470" s="39" t="e">
        <f>IF(R470&lt;&gt;"",VLOOKUP(R470,Expectations!$C$2:$F$25,3,FALSE),"")</f>
        <v>#DIV/0!</v>
      </c>
      <c r="Y470" s="39" t="e">
        <f>IF(R470&lt;&gt;"",VLOOKUP(R470,Expectations!$C$2:$F$25,4,FALSE),"")</f>
        <v>#DIV/0!</v>
      </c>
      <c r="Z470" s="5" t="str">
        <f t="shared" si="41"/>
        <v/>
      </c>
      <c r="AA470" s="5" t="str">
        <f t="shared" si="42"/>
        <v/>
      </c>
      <c r="AB470" s="5" t="str">
        <f t="shared" si="43"/>
        <v/>
      </c>
    </row>
    <row r="471" spans="1:28" x14ac:dyDescent="0.35">
      <c r="A471" s="20"/>
      <c r="B471" s="19"/>
      <c r="C471" s="19"/>
      <c r="D471" s="19"/>
      <c r="E471" s="18"/>
      <c r="F471" s="19"/>
      <c r="G471" s="19"/>
      <c r="H471" s="18"/>
      <c r="I471" s="19"/>
      <c r="J471" s="19"/>
      <c r="K471" s="19"/>
      <c r="L471" s="34" t="str">
        <f>IF(E471&lt;&gt;0,VLOOKUP(E471,'Prior Attainment'!$A$3:$B$23,2,FALSE),"")</f>
        <v/>
      </c>
      <c r="M471" s="34" t="str">
        <f>IF(F471&lt;&gt;0,VLOOKUP(F471,'Prior Attainment'!$A$3:$B$23,2,FALSE),"")</f>
        <v/>
      </c>
      <c r="N471" s="34" t="str">
        <f>IF(G471&lt;&gt;0,VLOOKUP(G471,'Prior Attainment'!$A$3:$B$23,2,FALSE),"")</f>
        <v/>
      </c>
      <c r="O471" s="35" t="e">
        <f t="shared" si="39"/>
        <v>#DIV/0!</v>
      </c>
      <c r="P471" s="35" t="e">
        <f t="shared" si="40"/>
        <v>#DIV/0!</v>
      </c>
      <c r="Q471" s="36" t="e">
        <f>IF(P471&lt;&gt;"",VLOOKUP(P471,Expectations!$A$2:$B$25,2,TRUE),"")</f>
        <v>#DIV/0!</v>
      </c>
      <c r="R471" s="37" t="e">
        <f>IF(P471&lt;&gt;"",VLOOKUP(P471,Expectations!$A$2:$C$25,3,TRUE),"")</f>
        <v>#DIV/0!</v>
      </c>
      <c r="S471" s="17" t="str">
        <f>IF(H471&gt;0,VLOOKUP(H471,Reading!$A$3:$B$61,2,FALSE),"")</f>
        <v/>
      </c>
      <c r="T471" s="38" t="str">
        <f>IF(J471&gt;0,VLOOKUP(J471,'TA scores'!$A$2:$B$16,2,FALSE),"")</f>
        <v/>
      </c>
      <c r="U471" s="16" t="str">
        <f>IF(I471&gt;0,VLOOKUP(I471,Maths!$A$3:$B$121,2,FALSE),"")</f>
        <v/>
      </c>
      <c r="V471" s="16" t="str">
        <f>IF(K471&gt;0,VLOOKUP(K471,GPS!$A$3:$B$121,2,FALSE),"")</f>
        <v/>
      </c>
      <c r="W471" s="39" t="e">
        <f>IF(R471&lt;&gt;"",VLOOKUP(R471,Expectations!$C$2:$F$25,2,FALSE),"")</f>
        <v>#DIV/0!</v>
      </c>
      <c r="X471" s="39" t="e">
        <f>IF(R471&lt;&gt;"",VLOOKUP(R471,Expectations!$C$2:$F$25,3,FALSE),"")</f>
        <v>#DIV/0!</v>
      </c>
      <c r="Y471" s="39" t="e">
        <f>IF(R471&lt;&gt;"",VLOOKUP(R471,Expectations!$C$2:$F$25,4,FALSE),"")</f>
        <v>#DIV/0!</v>
      </c>
      <c r="Z471" s="5" t="str">
        <f t="shared" si="41"/>
        <v/>
      </c>
      <c r="AA471" s="5" t="str">
        <f t="shared" si="42"/>
        <v/>
      </c>
      <c r="AB471" s="5" t="str">
        <f t="shared" si="43"/>
        <v/>
      </c>
    </row>
    <row r="472" spans="1:28" x14ac:dyDescent="0.35">
      <c r="A472" s="20"/>
      <c r="B472" s="19"/>
      <c r="C472" s="19"/>
      <c r="D472" s="19"/>
      <c r="E472" s="18"/>
      <c r="F472" s="19"/>
      <c r="G472" s="19"/>
      <c r="H472" s="18"/>
      <c r="I472" s="19"/>
      <c r="J472" s="19"/>
      <c r="K472" s="19"/>
      <c r="L472" s="34" t="str">
        <f>IF(E472&lt;&gt;0,VLOOKUP(E472,'Prior Attainment'!$A$3:$B$23,2,FALSE),"")</f>
        <v/>
      </c>
      <c r="M472" s="34" t="str">
        <f>IF(F472&lt;&gt;0,VLOOKUP(F472,'Prior Attainment'!$A$3:$B$23,2,FALSE),"")</f>
        <v/>
      </c>
      <c r="N472" s="34" t="str">
        <f>IF(G472&lt;&gt;0,VLOOKUP(G472,'Prior Attainment'!$A$3:$B$23,2,FALSE),"")</f>
        <v/>
      </c>
      <c r="O472" s="35" t="e">
        <f t="shared" si="39"/>
        <v>#DIV/0!</v>
      </c>
      <c r="P472" s="35" t="e">
        <f t="shared" si="40"/>
        <v>#DIV/0!</v>
      </c>
      <c r="Q472" s="36" t="e">
        <f>IF(P472&lt;&gt;"",VLOOKUP(P472,Expectations!$A$2:$B$25,2,TRUE),"")</f>
        <v>#DIV/0!</v>
      </c>
      <c r="R472" s="37" t="e">
        <f>IF(P472&lt;&gt;"",VLOOKUP(P472,Expectations!$A$2:$C$25,3,TRUE),"")</f>
        <v>#DIV/0!</v>
      </c>
      <c r="S472" s="17" t="str">
        <f>IF(H472&gt;0,VLOOKUP(H472,Reading!$A$3:$B$61,2,FALSE),"")</f>
        <v/>
      </c>
      <c r="T472" s="38" t="str">
        <f>IF(J472&gt;0,VLOOKUP(J472,'TA scores'!$A$2:$B$16,2,FALSE),"")</f>
        <v/>
      </c>
      <c r="U472" s="16" t="str">
        <f>IF(I472&gt;0,VLOOKUP(I472,Maths!$A$3:$B$121,2,FALSE),"")</f>
        <v/>
      </c>
      <c r="V472" s="16" t="str">
        <f>IF(K472&gt;0,VLOOKUP(K472,GPS!$A$3:$B$121,2,FALSE),"")</f>
        <v/>
      </c>
      <c r="W472" s="39" t="e">
        <f>IF(R472&lt;&gt;"",VLOOKUP(R472,Expectations!$C$2:$F$25,2,FALSE),"")</f>
        <v>#DIV/0!</v>
      </c>
      <c r="X472" s="39" t="e">
        <f>IF(R472&lt;&gt;"",VLOOKUP(R472,Expectations!$C$2:$F$25,3,FALSE),"")</f>
        <v>#DIV/0!</v>
      </c>
      <c r="Y472" s="39" t="e">
        <f>IF(R472&lt;&gt;"",VLOOKUP(R472,Expectations!$C$2:$F$25,4,FALSE),"")</f>
        <v>#DIV/0!</v>
      </c>
      <c r="Z472" s="5" t="str">
        <f t="shared" si="41"/>
        <v/>
      </c>
      <c r="AA472" s="5" t="str">
        <f t="shared" si="42"/>
        <v/>
      </c>
      <c r="AB472" s="5" t="str">
        <f t="shared" si="43"/>
        <v/>
      </c>
    </row>
    <row r="473" spans="1:28" x14ac:dyDescent="0.35">
      <c r="A473" s="20"/>
      <c r="B473" s="19"/>
      <c r="C473" s="19"/>
      <c r="D473" s="19"/>
      <c r="E473" s="18"/>
      <c r="F473" s="19"/>
      <c r="G473" s="19"/>
      <c r="H473" s="18"/>
      <c r="I473" s="19"/>
      <c r="J473" s="19"/>
      <c r="K473" s="19"/>
      <c r="L473" s="34" t="str">
        <f>IF(E473&lt;&gt;0,VLOOKUP(E473,'Prior Attainment'!$A$3:$B$23,2,FALSE),"")</f>
        <v/>
      </c>
      <c r="M473" s="34" t="str">
        <f>IF(F473&lt;&gt;0,VLOOKUP(F473,'Prior Attainment'!$A$3:$B$23,2,FALSE),"")</f>
        <v/>
      </c>
      <c r="N473" s="34" t="str">
        <f>IF(G473&lt;&gt;0,VLOOKUP(G473,'Prior Attainment'!$A$3:$B$23,2,FALSE),"")</f>
        <v/>
      </c>
      <c r="O473" s="35" t="e">
        <f t="shared" si="39"/>
        <v>#DIV/0!</v>
      </c>
      <c r="P473" s="35" t="e">
        <f t="shared" si="40"/>
        <v>#DIV/0!</v>
      </c>
      <c r="Q473" s="36" t="e">
        <f>IF(P473&lt;&gt;"",VLOOKUP(P473,Expectations!$A$2:$B$25,2,TRUE),"")</f>
        <v>#DIV/0!</v>
      </c>
      <c r="R473" s="37" t="e">
        <f>IF(P473&lt;&gt;"",VLOOKUP(P473,Expectations!$A$2:$C$25,3,TRUE),"")</f>
        <v>#DIV/0!</v>
      </c>
      <c r="S473" s="17" t="str">
        <f>IF(H473&gt;0,VLOOKUP(H473,Reading!$A$3:$B$61,2,FALSE),"")</f>
        <v/>
      </c>
      <c r="T473" s="38" t="str">
        <f>IF(J473&gt;0,VLOOKUP(J473,'TA scores'!$A$2:$B$16,2,FALSE),"")</f>
        <v/>
      </c>
      <c r="U473" s="16" t="str">
        <f>IF(I473&gt;0,VLOOKUP(I473,Maths!$A$3:$B$121,2,FALSE),"")</f>
        <v/>
      </c>
      <c r="V473" s="16" t="str">
        <f>IF(K473&gt;0,VLOOKUP(K473,GPS!$A$3:$B$121,2,FALSE),"")</f>
        <v/>
      </c>
      <c r="W473" s="39" t="e">
        <f>IF(R473&lt;&gt;"",VLOOKUP(R473,Expectations!$C$2:$F$25,2,FALSE),"")</f>
        <v>#DIV/0!</v>
      </c>
      <c r="X473" s="39" t="e">
        <f>IF(R473&lt;&gt;"",VLOOKUP(R473,Expectations!$C$2:$F$25,3,FALSE),"")</f>
        <v>#DIV/0!</v>
      </c>
      <c r="Y473" s="39" t="e">
        <f>IF(R473&lt;&gt;"",VLOOKUP(R473,Expectations!$C$2:$F$25,4,FALSE),"")</f>
        <v>#DIV/0!</v>
      </c>
      <c r="Z473" s="5" t="str">
        <f t="shared" si="41"/>
        <v/>
      </c>
      <c r="AA473" s="5" t="str">
        <f t="shared" si="42"/>
        <v/>
      </c>
      <c r="AB473" s="5" t="str">
        <f t="shared" si="43"/>
        <v/>
      </c>
    </row>
    <row r="474" spans="1:28" x14ac:dyDescent="0.35">
      <c r="A474" s="20"/>
      <c r="B474" s="19"/>
      <c r="C474" s="19"/>
      <c r="D474" s="19"/>
      <c r="E474" s="18"/>
      <c r="F474" s="19"/>
      <c r="G474" s="19"/>
      <c r="H474" s="18"/>
      <c r="I474" s="19"/>
      <c r="J474" s="19"/>
      <c r="K474" s="19"/>
      <c r="L474" s="34" t="str">
        <f>IF(E474&lt;&gt;0,VLOOKUP(E474,'Prior Attainment'!$A$3:$B$23,2,FALSE),"")</f>
        <v/>
      </c>
      <c r="M474" s="34" t="str">
        <f>IF(F474&lt;&gt;0,VLOOKUP(F474,'Prior Attainment'!$A$3:$B$23,2,FALSE),"")</f>
        <v/>
      </c>
      <c r="N474" s="34" t="str">
        <f>IF(G474&lt;&gt;0,VLOOKUP(G474,'Prior Attainment'!$A$3:$B$23,2,FALSE),"")</f>
        <v/>
      </c>
      <c r="O474" s="35" t="e">
        <f t="shared" si="39"/>
        <v>#DIV/0!</v>
      </c>
      <c r="P474" s="35" t="e">
        <f t="shared" si="40"/>
        <v>#DIV/0!</v>
      </c>
      <c r="Q474" s="36" t="e">
        <f>IF(P474&lt;&gt;"",VLOOKUP(P474,Expectations!$A$2:$B$25,2,TRUE),"")</f>
        <v>#DIV/0!</v>
      </c>
      <c r="R474" s="37" t="e">
        <f>IF(P474&lt;&gt;"",VLOOKUP(P474,Expectations!$A$2:$C$25,3,TRUE),"")</f>
        <v>#DIV/0!</v>
      </c>
      <c r="S474" s="17" t="str">
        <f>IF(H474&gt;0,VLOOKUP(H474,Reading!$A$3:$B$61,2,FALSE),"")</f>
        <v/>
      </c>
      <c r="T474" s="38" t="str">
        <f>IF(J474&gt;0,VLOOKUP(J474,'TA scores'!$A$2:$B$16,2,FALSE),"")</f>
        <v/>
      </c>
      <c r="U474" s="16" t="str">
        <f>IF(I474&gt;0,VLOOKUP(I474,Maths!$A$3:$B$121,2,FALSE),"")</f>
        <v/>
      </c>
      <c r="V474" s="16" t="str">
        <f>IF(K474&gt;0,VLOOKUP(K474,GPS!$A$3:$B$121,2,FALSE),"")</f>
        <v/>
      </c>
      <c r="W474" s="39" t="e">
        <f>IF(R474&lt;&gt;"",VLOOKUP(R474,Expectations!$C$2:$F$25,2,FALSE),"")</f>
        <v>#DIV/0!</v>
      </c>
      <c r="X474" s="39" t="e">
        <f>IF(R474&lt;&gt;"",VLOOKUP(R474,Expectations!$C$2:$F$25,3,FALSE),"")</f>
        <v>#DIV/0!</v>
      </c>
      <c r="Y474" s="39" t="e">
        <f>IF(R474&lt;&gt;"",VLOOKUP(R474,Expectations!$C$2:$F$25,4,FALSE),"")</f>
        <v>#DIV/0!</v>
      </c>
      <c r="Z474" s="5" t="str">
        <f t="shared" si="41"/>
        <v/>
      </c>
      <c r="AA474" s="5" t="str">
        <f t="shared" si="42"/>
        <v/>
      </c>
      <c r="AB474" s="5" t="str">
        <f t="shared" si="43"/>
        <v/>
      </c>
    </row>
    <row r="475" spans="1:28" x14ac:dyDescent="0.35">
      <c r="A475" s="20"/>
      <c r="B475" s="19"/>
      <c r="C475" s="19"/>
      <c r="D475" s="19"/>
      <c r="E475" s="18"/>
      <c r="F475" s="19"/>
      <c r="G475" s="19"/>
      <c r="H475" s="18"/>
      <c r="I475" s="19"/>
      <c r="J475" s="19"/>
      <c r="K475" s="19"/>
      <c r="L475" s="34" t="str">
        <f>IF(E475&lt;&gt;0,VLOOKUP(E475,'Prior Attainment'!$A$3:$B$23,2,FALSE),"")</f>
        <v/>
      </c>
      <c r="M475" s="34" t="str">
        <f>IF(F475&lt;&gt;0,VLOOKUP(F475,'Prior Attainment'!$A$3:$B$23,2,FALSE),"")</f>
        <v/>
      </c>
      <c r="N475" s="34" t="str">
        <f>IF(G475&lt;&gt;0,VLOOKUP(G475,'Prior Attainment'!$A$3:$B$23,2,FALSE),"")</f>
        <v/>
      </c>
      <c r="O475" s="35" t="e">
        <f t="shared" si="39"/>
        <v>#DIV/0!</v>
      </c>
      <c r="P475" s="35" t="e">
        <f t="shared" si="40"/>
        <v>#DIV/0!</v>
      </c>
      <c r="Q475" s="36" t="e">
        <f>IF(P475&lt;&gt;"",VLOOKUP(P475,Expectations!$A$2:$B$25,2,TRUE),"")</f>
        <v>#DIV/0!</v>
      </c>
      <c r="R475" s="37" t="e">
        <f>IF(P475&lt;&gt;"",VLOOKUP(P475,Expectations!$A$2:$C$25,3,TRUE),"")</f>
        <v>#DIV/0!</v>
      </c>
      <c r="S475" s="17" t="str">
        <f>IF(H475&gt;0,VLOOKUP(H475,Reading!$A$3:$B$61,2,FALSE),"")</f>
        <v/>
      </c>
      <c r="T475" s="38" t="str">
        <f>IF(J475&gt;0,VLOOKUP(J475,'TA scores'!$A$2:$B$16,2,FALSE),"")</f>
        <v/>
      </c>
      <c r="U475" s="16" t="str">
        <f>IF(I475&gt;0,VLOOKUP(I475,Maths!$A$3:$B$121,2,FALSE),"")</f>
        <v/>
      </c>
      <c r="V475" s="16" t="str">
        <f>IF(K475&gt;0,VLOOKUP(K475,GPS!$A$3:$B$121,2,FALSE),"")</f>
        <v/>
      </c>
      <c r="W475" s="39" t="e">
        <f>IF(R475&lt;&gt;"",VLOOKUP(R475,Expectations!$C$2:$F$25,2,FALSE),"")</f>
        <v>#DIV/0!</v>
      </c>
      <c r="X475" s="39" t="e">
        <f>IF(R475&lt;&gt;"",VLOOKUP(R475,Expectations!$C$2:$F$25,3,FALSE),"")</f>
        <v>#DIV/0!</v>
      </c>
      <c r="Y475" s="39" t="e">
        <f>IF(R475&lt;&gt;"",VLOOKUP(R475,Expectations!$C$2:$F$25,4,FALSE),"")</f>
        <v>#DIV/0!</v>
      </c>
      <c r="Z475" s="5" t="str">
        <f t="shared" si="41"/>
        <v/>
      </c>
      <c r="AA475" s="5" t="str">
        <f t="shared" si="42"/>
        <v/>
      </c>
      <c r="AB475" s="5" t="str">
        <f t="shared" si="43"/>
        <v/>
      </c>
    </row>
    <row r="476" spans="1:28" x14ac:dyDescent="0.35">
      <c r="A476" s="20"/>
      <c r="B476" s="19"/>
      <c r="C476" s="19"/>
      <c r="D476" s="19"/>
      <c r="E476" s="18"/>
      <c r="F476" s="19"/>
      <c r="G476" s="19"/>
      <c r="H476" s="18"/>
      <c r="I476" s="19"/>
      <c r="J476" s="19"/>
      <c r="K476" s="19"/>
      <c r="L476" s="34" t="str">
        <f>IF(E476&lt;&gt;0,VLOOKUP(E476,'Prior Attainment'!$A$3:$B$23,2,FALSE),"")</f>
        <v/>
      </c>
      <c r="M476" s="34" t="str">
        <f>IF(F476&lt;&gt;0,VLOOKUP(F476,'Prior Attainment'!$A$3:$B$23,2,FALSE),"")</f>
        <v/>
      </c>
      <c r="N476" s="34" t="str">
        <f>IF(G476&lt;&gt;0,VLOOKUP(G476,'Prior Attainment'!$A$3:$B$23,2,FALSE),"")</f>
        <v/>
      </c>
      <c r="O476" s="35" t="e">
        <f t="shared" si="39"/>
        <v>#DIV/0!</v>
      </c>
      <c r="P476" s="35" t="e">
        <f t="shared" si="40"/>
        <v>#DIV/0!</v>
      </c>
      <c r="Q476" s="36" t="e">
        <f>IF(P476&lt;&gt;"",VLOOKUP(P476,Expectations!$A$2:$B$25,2,TRUE),"")</f>
        <v>#DIV/0!</v>
      </c>
      <c r="R476" s="37" t="e">
        <f>IF(P476&lt;&gt;"",VLOOKUP(P476,Expectations!$A$2:$C$25,3,TRUE),"")</f>
        <v>#DIV/0!</v>
      </c>
      <c r="S476" s="17" t="str">
        <f>IF(H476&gt;0,VLOOKUP(H476,Reading!$A$3:$B$61,2,FALSE),"")</f>
        <v/>
      </c>
      <c r="T476" s="38" t="str">
        <f>IF(J476&gt;0,VLOOKUP(J476,'TA scores'!$A$2:$B$16,2,FALSE),"")</f>
        <v/>
      </c>
      <c r="U476" s="16" t="str">
        <f>IF(I476&gt;0,VLOOKUP(I476,Maths!$A$3:$B$121,2,FALSE),"")</f>
        <v/>
      </c>
      <c r="V476" s="16" t="str">
        <f>IF(K476&gt;0,VLOOKUP(K476,GPS!$A$3:$B$121,2,FALSE),"")</f>
        <v/>
      </c>
      <c r="W476" s="39" t="e">
        <f>IF(R476&lt;&gt;"",VLOOKUP(R476,Expectations!$C$2:$F$25,2,FALSE),"")</f>
        <v>#DIV/0!</v>
      </c>
      <c r="X476" s="39" t="e">
        <f>IF(R476&lt;&gt;"",VLOOKUP(R476,Expectations!$C$2:$F$25,3,FALSE),"")</f>
        <v>#DIV/0!</v>
      </c>
      <c r="Y476" s="39" t="e">
        <f>IF(R476&lt;&gt;"",VLOOKUP(R476,Expectations!$C$2:$F$25,4,FALSE),"")</f>
        <v>#DIV/0!</v>
      </c>
      <c r="Z476" s="5" t="str">
        <f t="shared" si="41"/>
        <v/>
      </c>
      <c r="AA476" s="5" t="str">
        <f t="shared" si="42"/>
        <v/>
      </c>
      <c r="AB476" s="5" t="str">
        <f t="shared" si="43"/>
        <v/>
      </c>
    </row>
    <row r="477" spans="1:28" x14ac:dyDescent="0.35">
      <c r="A477" s="20"/>
      <c r="B477" s="19"/>
      <c r="C477" s="19"/>
      <c r="D477" s="19"/>
      <c r="E477" s="18"/>
      <c r="F477" s="19"/>
      <c r="G477" s="19"/>
      <c r="H477" s="18"/>
      <c r="I477" s="19"/>
      <c r="J477" s="19"/>
      <c r="K477" s="19"/>
      <c r="L477" s="34" t="str">
        <f>IF(E477&lt;&gt;0,VLOOKUP(E477,'Prior Attainment'!$A$3:$B$23,2,FALSE),"")</f>
        <v/>
      </c>
      <c r="M477" s="34" t="str">
        <f>IF(F477&lt;&gt;0,VLOOKUP(F477,'Prior Attainment'!$A$3:$B$23,2,FALSE),"")</f>
        <v/>
      </c>
      <c r="N477" s="34" t="str">
        <f>IF(G477&lt;&gt;0,VLOOKUP(G477,'Prior Attainment'!$A$3:$B$23,2,FALSE),"")</f>
        <v/>
      </c>
      <c r="O477" s="35" t="e">
        <f t="shared" si="39"/>
        <v>#DIV/0!</v>
      </c>
      <c r="P477" s="35" t="e">
        <f t="shared" si="40"/>
        <v>#DIV/0!</v>
      </c>
      <c r="Q477" s="36" t="e">
        <f>IF(P477&lt;&gt;"",VLOOKUP(P477,Expectations!$A$2:$B$25,2,TRUE),"")</f>
        <v>#DIV/0!</v>
      </c>
      <c r="R477" s="37" t="e">
        <f>IF(P477&lt;&gt;"",VLOOKUP(P477,Expectations!$A$2:$C$25,3,TRUE),"")</f>
        <v>#DIV/0!</v>
      </c>
      <c r="S477" s="17" t="str">
        <f>IF(H477&gt;0,VLOOKUP(H477,Reading!$A$3:$B$61,2,FALSE),"")</f>
        <v/>
      </c>
      <c r="T477" s="38" t="str">
        <f>IF(J477&gt;0,VLOOKUP(J477,'TA scores'!$A$2:$B$16,2,FALSE),"")</f>
        <v/>
      </c>
      <c r="U477" s="16" t="str">
        <f>IF(I477&gt;0,VLOOKUP(I477,Maths!$A$3:$B$121,2,FALSE),"")</f>
        <v/>
      </c>
      <c r="V477" s="16" t="str">
        <f>IF(K477&gt;0,VLOOKUP(K477,GPS!$A$3:$B$121,2,FALSE),"")</f>
        <v/>
      </c>
      <c r="W477" s="39" t="e">
        <f>IF(R477&lt;&gt;"",VLOOKUP(R477,Expectations!$C$2:$F$25,2,FALSE),"")</f>
        <v>#DIV/0!</v>
      </c>
      <c r="X477" s="39" t="e">
        <f>IF(R477&lt;&gt;"",VLOOKUP(R477,Expectations!$C$2:$F$25,3,FALSE),"")</f>
        <v>#DIV/0!</v>
      </c>
      <c r="Y477" s="39" t="e">
        <f>IF(R477&lt;&gt;"",VLOOKUP(R477,Expectations!$C$2:$F$25,4,FALSE),"")</f>
        <v>#DIV/0!</v>
      </c>
      <c r="Z477" s="5" t="str">
        <f t="shared" si="41"/>
        <v/>
      </c>
      <c r="AA477" s="5" t="str">
        <f t="shared" si="42"/>
        <v/>
      </c>
      <c r="AB477" s="5" t="str">
        <f t="shared" si="43"/>
        <v/>
      </c>
    </row>
    <row r="478" spans="1:28" x14ac:dyDescent="0.35">
      <c r="A478" s="20"/>
      <c r="B478" s="19"/>
      <c r="C478" s="19"/>
      <c r="D478" s="19"/>
      <c r="E478" s="18"/>
      <c r="F478" s="19"/>
      <c r="G478" s="19"/>
      <c r="H478" s="18"/>
      <c r="I478" s="19"/>
      <c r="J478" s="19"/>
      <c r="K478" s="19"/>
      <c r="L478" s="34" t="str">
        <f>IF(E478&lt;&gt;0,VLOOKUP(E478,'Prior Attainment'!$A$3:$B$23,2,FALSE),"")</f>
        <v/>
      </c>
      <c r="M478" s="34" t="str">
        <f>IF(F478&lt;&gt;0,VLOOKUP(F478,'Prior Attainment'!$A$3:$B$23,2,FALSE),"")</f>
        <v/>
      </c>
      <c r="N478" s="34" t="str">
        <f>IF(G478&lt;&gt;0,VLOOKUP(G478,'Prior Attainment'!$A$3:$B$23,2,FALSE),"")</f>
        <v/>
      </c>
      <c r="O478" s="35" t="e">
        <f t="shared" si="39"/>
        <v>#DIV/0!</v>
      </c>
      <c r="P478" s="35" t="e">
        <f t="shared" si="40"/>
        <v>#DIV/0!</v>
      </c>
      <c r="Q478" s="36" t="e">
        <f>IF(P478&lt;&gt;"",VLOOKUP(P478,Expectations!$A$2:$B$25,2,TRUE),"")</f>
        <v>#DIV/0!</v>
      </c>
      <c r="R478" s="37" t="e">
        <f>IF(P478&lt;&gt;"",VLOOKUP(P478,Expectations!$A$2:$C$25,3,TRUE),"")</f>
        <v>#DIV/0!</v>
      </c>
      <c r="S478" s="17" t="str">
        <f>IF(H478&gt;0,VLOOKUP(H478,Reading!$A$3:$B$61,2,FALSE),"")</f>
        <v/>
      </c>
      <c r="T478" s="38" t="str">
        <f>IF(J478&gt;0,VLOOKUP(J478,'TA scores'!$A$2:$B$16,2,FALSE),"")</f>
        <v/>
      </c>
      <c r="U478" s="16" t="str">
        <f>IF(I478&gt;0,VLOOKUP(I478,Maths!$A$3:$B$121,2,FALSE),"")</f>
        <v/>
      </c>
      <c r="V478" s="16" t="str">
        <f>IF(K478&gt;0,VLOOKUP(K478,GPS!$A$3:$B$121,2,FALSE),"")</f>
        <v/>
      </c>
      <c r="W478" s="39" t="e">
        <f>IF(R478&lt;&gt;"",VLOOKUP(R478,Expectations!$C$2:$F$25,2,FALSE),"")</f>
        <v>#DIV/0!</v>
      </c>
      <c r="X478" s="39" t="e">
        <f>IF(R478&lt;&gt;"",VLOOKUP(R478,Expectations!$C$2:$F$25,3,FALSE),"")</f>
        <v>#DIV/0!</v>
      </c>
      <c r="Y478" s="39" t="e">
        <f>IF(R478&lt;&gt;"",VLOOKUP(R478,Expectations!$C$2:$F$25,4,FALSE),"")</f>
        <v>#DIV/0!</v>
      </c>
      <c r="Z478" s="5" t="str">
        <f t="shared" si="41"/>
        <v/>
      </c>
      <c r="AA478" s="5" t="str">
        <f t="shared" si="42"/>
        <v/>
      </c>
      <c r="AB478" s="5" t="str">
        <f t="shared" si="43"/>
        <v/>
      </c>
    </row>
    <row r="479" spans="1:28" x14ac:dyDescent="0.35">
      <c r="A479" s="20"/>
      <c r="B479" s="19"/>
      <c r="C479" s="19"/>
      <c r="D479" s="19"/>
      <c r="E479" s="18"/>
      <c r="F479" s="19"/>
      <c r="G479" s="19"/>
      <c r="H479" s="18"/>
      <c r="I479" s="19"/>
      <c r="J479" s="19"/>
      <c r="K479" s="19"/>
      <c r="L479" s="34" t="str">
        <f>IF(E479&lt;&gt;0,VLOOKUP(E479,'Prior Attainment'!$A$3:$B$23,2,FALSE),"")</f>
        <v/>
      </c>
      <c r="M479" s="34" t="str">
        <f>IF(F479&lt;&gt;0,VLOOKUP(F479,'Prior Attainment'!$A$3:$B$23,2,FALSE),"")</f>
        <v/>
      </c>
      <c r="N479" s="34" t="str">
        <f>IF(G479&lt;&gt;0,VLOOKUP(G479,'Prior Attainment'!$A$3:$B$23,2,FALSE),"")</f>
        <v/>
      </c>
      <c r="O479" s="35" t="e">
        <f t="shared" si="39"/>
        <v>#DIV/0!</v>
      </c>
      <c r="P479" s="35" t="e">
        <f t="shared" si="40"/>
        <v>#DIV/0!</v>
      </c>
      <c r="Q479" s="36" t="e">
        <f>IF(P479&lt;&gt;"",VLOOKUP(P479,Expectations!$A$2:$B$25,2,TRUE),"")</f>
        <v>#DIV/0!</v>
      </c>
      <c r="R479" s="37" t="e">
        <f>IF(P479&lt;&gt;"",VLOOKUP(P479,Expectations!$A$2:$C$25,3,TRUE),"")</f>
        <v>#DIV/0!</v>
      </c>
      <c r="S479" s="17" t="str">
        <f>IF(H479&gt;0,VLOOKUP(H479,Reading!$A$3:$B$61,2,FALSE),"")</f>
        <v/>
      </c>
      <c r="T479" s="38" t="str">
        <f>IF(J479&gt;0,VLOOKUP(J479,'TA scores'!$A$2:$B$16,2,FALSE),"")</f>
        <v/>
      </c>
      <c r="U479" s="16" t="str">
        <f>IF(I479&gt;0,VLOOKUP(I479,Maths!$A$3:$B$121,2,FALSE),"")</f>
        <v/>
      </c>
      <c r="V479" s="16" t="str">
        <f>IF(K479&gt;0,VLOOKUP(K479,GPS!$A$3:$B$121,2,FALSE),"")</f>
        <v/>
      </c>
      <c r="W479" s="39" t="e">
        <f>IF(R479&lt;&gt;"",VLOOKUP(R479,Expectations!$C$2:$F$25,2,FALSE),"")</f>
        <v>#DIV/0!</v>
      </c>
      <c r="X479" s="39" t="e">
        <f>IF(R479&lt;&gt;"",VLOOKUP(R479,Expectations!$C$2:$F$25,3,FALSE),"")</f>
        <v>#DIV/0!</v>
      </c>
      <c r="Y479" s="39" t="e">
        <f>IF(R479&lt;&gt;"",VLOOKUP(R479,Expectations!$C$2:$F$25,4,FALSE),"")</f>
        <v>#DIV/0!</v>
      </c>
      <c r="Z479" s="5" t="str">
        <f t="shared" si="41"/>
        <v/>
      </c>
      <c r="AA479" s="5" t="str">
        <f t="shared" si="42"/>
        <v/>
      </c>
      <c r="AB479" s="5" t="str">
        <f t="shared" si="43"/>
        <v/>
      </c>
    </row>
    <row r="480" spans="1:28" x14ac:dyDescent="0.35">
      <c r="A480" s="20"/>
      <c r="B480" s="19"/>
      <c r="C480" s="19"/>
      <c r="D480" s="19"/>
      <c r="E480" s="18"/>
      <c r="F480" s="19"/>
      <c r="G480" s="19"/>
      <c r="H480" s="18"/>
      <c r="I480" s="19"/>
      <c r="J480" s="19"/>
      <c r="K480" s="19"/>
      <c r="L480" s="34" t="str">
        <f>IF(E480&lt;&gt;0,VLOOKUP(E480,'Prior Attainment'!$A$3:$B$23,2,FALSE),"")</f>
        <v/>
      </c>
      <c r="M480" s="34" t="str">
        <f>IF(F480&lt;&gt;0,VLOOKUP(F480,'Prior Attainment'!$A$3:$B$23,2,FALSE),"")</f>
        <v/>
      </c>
      <c r="N480" s="34" t="str">
        <f>IF(G480&lt;&gt;0,VLOOKUP(G480,'Prior Attainment'!$A$3:$B$23,2,FALSE),"")</f>
        <v/>
      </c>
      <c r="O480" s="35" t="e">
        <f t="shared" si="39"/>
        <v>#DIV/0!</v>
      </c>
      <c r="P480" s="35" t="e">
        <f t="shared" si="40"/>
        <v>#DIV/0!</v>
      </c>
      <c r="Q480" s="36" t="e">
        <f>IF(P480&lt;&gt;"",VLOOKUP(P480,Expectations!$A$2:$B$25,2,TRUE),"")</f>
        <v>#DIV/0!</v>
      </c>
      <c r="R480" s="37" t="e">
        <f>IF(P480&lt;&gt;"",VLOOKUP(P480,Expectations!$A$2:$C$25,3,TRUE),"")</f>
        <v>#DIV/0!</v>
      </c>
      <c r="S480" s="17" t="str">
        <f>IF(H480&gt;0,VLOOKUP(H480,Reading!$A$3:$B$61,2,FALSE),"")</f>
        <v/>
      </c>
      <c r="T480" s="38" t="str">
        <f>IF(J480&gt;0,VLOOKUP(J480,'TA scores'!$A$2:$B$16,2,FALSE),"")</f>
        <v/>
      </c>
      <c r="U480" s="16" t="str">
        <f>IF(I480&gt;0,VLOOKUP(I480,Maths!$A$3:$B$121,2,FALSE),"")</f>
        <v/>
      </c>
      <c r="V480" s="16" t="str">
        <f>IF(K480&gt;0,VLOOKUP(K480,GPS!$A$3:$B$121,2,FALSE),"")</f>
        <v/>
      </c>
      <c r="W480" s="39" t="e">
        <f>IF(R480&lt;&gt;"",VLOOKUP(R480,Expectations!$C$2:$F$25,2,FALSE),"")</f>
        <v>#DIV/0!</v>
      </c>
      <c r="X480" s="39" t="e">
        <f>IF(R480&lt;&gt;"",VLOOKUP(R480,Expectations!$C$2:$F$25,3,FALSE),"")</f>
        <v>#DIV/0!</v>
      </c>
      <c r="Y480" s="39" t="e">
        <f>IF(R480&lt;&gt;"",VLOOKUP(R480,Expectations!$C$2:$F$25,4,FALSE),"")</f>
        <v>#DIV/0!</v>
      </c>
      <c r="Z480" s="5" t="str">
        <f t="shared" si="41"/>
        <v/>
      </c>
      <c r="AA480" s="5" t="str">
        <f t="shared" si="42"/>
        <v/>
      </c>
      <c r="AB480" s="5" t="str">
        <f t="shared" si="43"/>
        <v/>
      </c>
    </row>
    <row r="481" spans="1:28" x14ac:dyDescent="0.35">
      <c r="A481" s="20"/>
      <c r="B481" s="19"/>
      <c r="C481" s="19"/>
      <c r="D481" s="19"/>
      <c r="E481" s="18"/>
      <c r="F481" s="19"/>
      <c r="G481" s="19"/>
      <c r="H481" s="18"/>
      <c r="I481" s="19"/>
      <c r="J481" s="19"/>
      <c r="K481" s="19"/>
      <c r="L481" s="34" t="str">
        <f>IF(E481&lt;&gt;0,VLOOKUP(E481,'Prior Attainment'!$A$3:$B$23,2,FALSE),"")</f>
        <v/>
      </c>
      <c r="M481" s="34" t="str">
        <f>IF(F481&lt;&gt;0,VLOOKUP(F481,'Prior Attainment'!$A$3:$B$23,2,FALSE),"")</f>
        <v/>
      </c>
      <c r="N481" s="34" t="str">
        <f>IF(G481&lt;&gt;0,VLOOKUP(G481,'Prior Attainment'!$A$3:$B$23,2,FALSE),"")</f>
        <v/>
      </c>
      <c r="O481" s="35" t="e">
        <f t="shared" si="39"/>
        <v>#DIV/0!</v>
      </c>
      <c r="P481" s="35" t="e">
        <f t="shared" si="40"/>
        <v>#DIV/0!</v>
      </c>
      <c r="Q481" s="36" t="e">
        <f>IF(P481&lt;&gt;"",VLOOKUP(P481,Expectations!$A$2:$B$25,2,TRUE),"")</f>
        <v>#DIV/0!</v>
      </c>
      <c r="R481" s="37" t="e">
        <f>IF(P481&lt;&gt;"",VLOOKUP(P481,Expectations!$A$2:$C$25,3,TRUE),"")</f>
        <v>#DIV/0!</v>
      </c>
      <c r="S481" s="17" t="str">
        <f>IF(H481&gt;0,VLOOKUP(H481,Reading!$A$3:$B$61,2,FALSE),"")</f>
        <v/>
      </c>
      <c r="T481" s="38" t="str">
        <f>IF(J481&gt;0,VLOOKUP(J481,'TA scores'!$A$2:$B$16,2,FALSE),"")</f>
        <v/>
      </c>
      <c r="U481" s="16" t="str">
        <f>IF(I481&gt;0,VLOOKUP(I481,Maths!$A$3:$B$121,2,FALSE),"")</f>
        <v/>
      </c>
      <c r="V481" s="16" t="str">
        <f>IF(K481&gt;0,VLOOKUP(K481,GPS!$A$3:$B$121,2,FALSE),"")</f>
        <v/>
      </c>
      <c r="W481" s="39" t="e">
        <f>IF(R481&lt;&gt;"",VLOOKUP(R481,Expectations!$C$2:$F$25,2,FALSE),"")</f>
        <v>#DIV/0!</v>
      </c>
      <c r="X481" s="39" t="e">
        <f>IF(R481&lt;&gt;"",VLOOKUP(R481,Expectations!$C$2:$F$25,3,FALSE),"")</f>
        <v>#DIV/0!</v>
      </c>
      <c r="Y481" s="39" t="e">
        <f>IF(R481&lt;&gt;"",VLOOKUP(R481,Expectations!$C$2:$F$25,4,FALSE),"")</f>
        <v>#DIV/0!</v>
      </c>
      <c r="Z481" s="5" t="str">
        <f t="shared" si="41"/>
        <v/>
      </c>
      <c r="AA481" s="5" t="str">
        <f t="shared" si="42"/>
        <v/>
      </c>
      <c r="AB481" s="5" t="str">
        <f t="shared" si="43"/>
        <v/>
      </c>
    </row>
    <row r="482" spans="1:28" x14ac:dyDescent="0.35">
      <c r="A482" s="20"/>
      <c r="B482" s="19"/>
      <c r="C482" s="19"/>
      <c r="D482" s="19"/>
      <c r="E482" s="18"/>
      <c r="F482" s="19"/>
      <c r="G482" s="19"/>
      <c r="H482" s="18"/>
      <c r="I482" s="19"/>
      <c r="J482" s="19"/>
      <c r="K482" s="19"/>
      <c r="L482" s="34" t="str">
        <f>IF(E482&lt;&gt;0,VLOOKUP(E482,'Prior Attainment'!$A$3:$B$23,2,FALSE),"")</f>
        <v/>
      </c>
      <c r="M482" s="34" t="str">
        <f>IF(F482&lt;&gt;0,VLOOKUP(F482,'Prior Attainment'!$A$3:$B$23,2,FALSE),"")</f>
        <v/>
      </c>
      <c r="N482" s="34" t="str">
        <f>IF(G482&lt;&gt;0,VLOOKUP(G482,'Prior Attainment'!$A$3:$B$23,2,FALSE),"")</f>
        <v/>
      </c>
      <c r="O482" s="35" t="e">
        <f t="shared" si="39"/>
        <v>#DIV/0!</v>
      </c>
      <c r="P482" s="35" t="e">
        <f t="shared" si="40"/>
        <v>#DIV/0!</v>
      </c>
      <c r="Q482" s="36" t="e">
        <f>IF(P482&lt;&gt;"",VLOOKUP(P482,Expectations!$A$2:$B$25,2,TRUE),"")</f>
        <v>#DIV/0!</v>
      </c>
      <c r="R482" s="37" t="e">
        <f>IF(P482&lt;&gt;"",VLOOKUP(P482,Expectations!$A$2:$C$25,3,TRUE),"")</f>
        <v>#DIV/0!</v>
      </c>
      <c r="S482" s="17" t="str">
        <f>IF(H482&gt;0,VLOOKUP(H482,Reading!$A$3:$B$61,2,FALSE),"")</f>
        <v/>
      </c>
      <c r="T482" s="38" t="str">
        <f>IF(J482&gt;0,VLOOKUP(J482,'TA scores'!$A$2:$B$16,2,FALSE),"")</f>
        <v/>
      </c>
      <c r="U482" s="16" t="str">
        <f>IF(I482&gt;0,VLOOKUP(I482,Maths!$A$3:$B$121,2,FALSE),"")</f>
        <v/>
      </c>
      <c r="V482" s="16" t="str">
        <f>IF(K482&gt;0,VLOOKUP(K482,GPS!$A$3:$B$121,2,FALSE),"")</f>
        <v/>
      </c>
      <c r="W482" s="39" t="e">
        <f>IF(R482&lt;&gt;"",VLOOKUP(R482,Expectations!$C$2:$F$25,2,FALSE),"")</f>
        <v>#DIV/0!</v>
      </c>
      <c r="X482" s="39" t="e">
        <f>IF(R482&lt;&gt;"",VLOOKUP(R482,Expectations!$C$2:$F$25,3,FALSE),"")</f>
        <v>#DIV/0!</v>
      </c>
      <c r="Y482" s="39" t="e">
        <f>IF(R482&lt;&gt;"",VLOOKUP(R482,Expectations!$C$2:$F$25,4,FALSE),"")</f>
        <v>#DIV/0!</v>
      </c>
      <c r="Z482" s="5" t="str">
        <f t="shared" si="41"/>
        <v/>
      </c>
      <c r="AA482" s="5" t="str">
        <f t="shared" si="42"/>
        <v/>
      </c>
      <c r="AB482" s="5" t="str">
        <f t="shared" si="43"/>
        <v/>
      </c>
    </row>
    <row r="483" spans="1:28" x14ac:dyDescent="0.35">
      <c r="A483" s="20"/>
      <c r="B483" s="19"/>
      <c r="C483" s="19"/>
      <c r="D483" s="19"/>
      <c r="E483" s="18"/>
      <c r="F483" s="19"/>
      <c r="G483" s="19"/>
      <c r="H483" s="18"/>
      <c r="I483" s="19"/>
      <c r="J483" s="19"/>
      <c r="K483" s="19"/>
      <c r="L483" s="34" t="str">
        <f>IF(E483&lt;&gt;0,VLOOKUP(E483,'Prior Attainment'!$A$3:$B$23,2,FALSE),"")</f>
        <v/>
      </c>
      <c r="M483" s="34" t="str">
        <f>IF(F483&lt;&gt;0,VLOOKUP(F483,'Prior Attainment'!$A$3:$B$23,2,FALSE),"")</f>
        <v/>
      </c>
      <c r="N483" s="34" t="str">
        <f>IF(G483&lt;&gt;0,VLOOKUP(G483,'Prior Attainment'!$A$3:$B$23,2,FALSE),"")</f>
        <v/>
      </c>
      <c r="O483" s="35" t="e">
        <f t="shared" si="39"/>
        <v>#DIV/0!</v>
      </c>
      <c r="P483" s="35" t="e">
        <f t="shared" si="40"/>
        <v>#DIV/0!</v>
      </c>
      <c r="Q483" s="36" t="e">
        <f>IF(P483&lt;&gt;"",VLOOKUP(P483,Expectations!$A$2:$B$25,2,TRUE),"")</f>
        <v>#DIV/0!</v>
      </c>
      <c r="R483" s="37" t="e">
        <f>IF(P483&lt;&gt;"",VLOOKUP(P483,Expectations!$A$2:$C$25,3,TRUE),"")</f>
        <v>#DIV/0!</v>
      </c>
      <c r="S483" s="17" t="str">
        <f>IF(H483&gt;0,VLOOKUP(H483,Reading!$A$3:$B$61,2,FALSE),"")</f>
        <v/>
      </c>
      <c r="T483" s="38" t="str">
        <f>IF(J483&gt;0,VLOOKUP(J483,'TA scores'!$A$2:$B$16,2,FALSE),"")</f>
        <v/>
      </c>
      <c r="U483" s="16" t="str">
        <f>IF(I483&gt;0,VLOOKUP(I483,Maths!$A$3:$B$121,2,FALSE),"")</f>
        <v/>
      </c>
      <c r="V483" s="16" t="str">
        <f>IF(K483&gt;0,VLOOKUP(K483,GPS!$A$3:$B$121,2,FALSE),"")</f>
        <v/>
      </c>
      <c r="W483" s="39" t="e">
        <f>IF(R483&lt;&gt;"",VLOOKUP(R483,Expectations!$C$2:$F$25,2,FALSE),"")</f>
        <v>#DIV/0!</v>
      </c>
      <c r="X483" s="39" t="e">
        <f>IF(R483&lt;&gt;"",VLOOKUP(R483,Expectations!$C$2:$F$25,3,FALSE),"")</f>
        <v>#DIV/0!</v>
      </c>
      <c r="Y483" s="39" t="e">
        <f>IF(R483&lt;&gt;"",VLOOKUP(R483,Expectations!$C$2:$F$25,4,FALSE),"")</f>
        <v>#DIV/0!</v>
      </c>
      <c r="Z483" s="5" t="str">
        <f t="shared" si="41"/>
        <v/>
      </c>
      <c r="AA483" s="5" t="str">
        <f t="shared" si="42"/>
        <v/>
      </c>
      <c r="AB483" s="5" t="str">
        <f t="shared" si="43"/>
        <v/>
      </c>
    </row>
    <row r="484" spans="1:28" x14ac:dyDescent="0.35">
      <c r="A484" s="20"/>
      <c r="B484" s="19"/>
      <c r="C484" s="19"/>
      <c r="D484" s="19"/>
      <c r="E484" s="18"/>
      <c r="F484" s="19"/>
      <c r="G484" s="19"/>
      <c r="H484" s="18"/>
      <c r="I484" s="19"/>
      <c r="J484" s="19"/>
      <c r="K484" s="19"/>
      <c r="L484" s="34" t="str">
        <f>IF(E484&lt;&gt;0,VLOOKUP(E484,'Prior Attainment'!$A$3:$B$23,2,FALSE),"")</f>
        <v/>
      </c>
      <c r="M484" s="34" t="str">
        <f>IF(F484&lt;&gt;0,VLOOKUP(F484,'Prior Attainment'!$A$3:$B$23,2,FALSE),"")</f>
        <v/>
      </c>
      <c r="N484" s="34" t="str">
        <f>IF(G484&lt;&gt;0,VLOOKUP(G484,'Prior Attainment'!$A$3:$B$23,2,FALSE),"")</f>
        <v/>
      </c>
      <c r="O484" s="35" t="e">
        <f t="shared" si="39"/>
        <v>#DIV/0!</v>
      </c>
      <c r="P484" s="35" t="e">
        <f t="shared" si="40"/>
        <v>#DIV/0!</v>
      </c>
      <c r="Q484" s="36" t="e">
        <f>IF(P484&lt;&gt;"",VLOOKUP(P484,Expectations!$A$2:$B$25,2,TRUE),"")</f>
        <v>#DIV/0!</v>
      </c>
      <c r="R484" s="37" t="e">
        <f>IF(P484&lt;&gt;"",VLOOKUP(P484,Expectations!$A$2:$C$25,3,TRUE),"")</f>
        <v>#DIV/0!</v>
      </c>
      <c r="S484" s="17" t="str">
        <f>IF(H484&gt;0,VLOOKUP(H484,Reading!$A$3:$B$61,2,FALSE),"")</f>
        <v/>
      </c>
      <c r="T484" s="38" t="str">
        <f>IF(J484&gt;0,VLOOKUP(J484,'TA scores'!$A$2:$B$16,2,FALSE),"")</f>
        <v/>
      </c>
      <c r="U484" s="16" t="str">
        <f>IF(I484&gt;0,VLOOKUP(I484,Maths!$A$3:$B$121,2,FALSE),"")</f>
        <v/>
      </c>
      <c r="V484" s="16" t="str">
        <f>IF(K484&gt;0,VLOOKUP(K484,GPS!$A$3:$B$121,2,FALSE),"")</f>
        <v/>
      </c>
      <c r="W484" s="39" t="e">
        <f>IF(R484&lt;&gt;"",VLOOKUP(R484,Expectations!$C$2:$F$25,2,FALSE),"")</f>
        <v>#DIV/0!</v>
      </c>
      <c r="X484" s="39" t="e">
        <f>IF(R484&lt;&gt;"",VLOOKUP(R484,Expectations!$C$2:$F$25,3,FALSE),"")</f>
        <v>#DIV/0!</v>
      </c>
      <c r="Y484" s="39" t="e">
        <f>IF(R484&lt;&gt;"",VLOOKUP(R484,Expectations!$C$2:$F$25,4,FALSE),"")</f>
        <v>#DIV/0!</v>
      </c>
      <c r="Z484" s="5" t="str">
        <f t="shared" si="41"/>
        <v/>
      </c>
      <c r="AA484" s="5" t="str">
        <f t="shared" si="42"/>
        <v/>
      </c>
      <c r="AB484" s="5" t="str">
        <f t="shared" si="43"/>
        <v/>
      </c>
    </row>
    <row r="485" spans="1:28" x14ac:dyDescent="0.35">
      <c r="A485" s="20"/>
      <c r="B485" s="19"/>
      <c r="C485" s="19"/>
      <c r="D485" s="19"/>
      <c r="E485" s="18"/>
      <c r="F485" s="19"/>
      <c r="G485" s="19"/>
      <c r="H485" s="18"/>
      <c r="I485" s="19"/>
      <c r="J485" s="19"/>
      <c r="K485" s="19"/>
      <c r="L485" s="34" t="str">
        <f>IF(E485&lt;&gt;0,VLOOKUP(E485,'Prior Attainment'!$A$3:$B$23,2,FALSE),"")</f>
        <v/>
      </c>
      <c r="M485" s="34" t="str">
        <f>IF(F485&lt;&gt;0,VLOOKUP(F485,'Prior Attainment'!$A$3:$B$23,2,FALSE),"")</f>
        <v/>
      </c>
      <c r="N485" s="34" t="str">
        <f>IF(G485&lt;&gt;0,VLOOKUP(G485,'Prior Attainment'!$A$3:$B$23,2,FALSE),"")</f>
        <v/>
      </c>
      <c r="O485" s="35" t="e">
        <f t="shared" si="39"/>
        <v>#DIV/0!</v>
      </c>
      <c r="P485" s="35" t="e">
        <f t="shared" si="40"/>
        <v>#DIV/0!</v>
      </c>
      <c r="Q485" s="36" t="e">
        <f>IF(P485&lt;&gt;"",VLOOKUP(P485,Expectations!$A$2:$B$25,2,TRUE),"")</f>
        <v>#DIV/0!</v>
      </c>
      <c r="R485" s="37" t="e">
        <f>IF(P485&lt;&gt;"",VLOOKUP(P485,Expectations!$A$2:$C$25,3,TRUE),"")</f>
        <v>#DIV/0!</v>
      </c>
      <c r="S485" s="17" t="str">
        <f>IF(H485&gt;0,VLOOKUP(H485,Reading!$A$3:$B$61,2,FALSE),"")</f>
        <v/>
      </c>
      <c r="T485" s="38" t="str">
        <f>IF(J485&gt;0,VLOOKUP(J485,'TA scores'!$A$2:$B$16,2,FALSE),"")</f>
        <v/>
      </c>
      <c r="U485" s="16" t="str">
        <f>IF(I485&gt;0,VLOOKUP(I485,Maths!$A$3:$B$121,2,FALSE),"")</f>
        <v/>
      </c>
      <c r="V485" s="16" t="str">
        <f>IF(K485&gt;0,VLOOKUP(K485,GPS!$A$3:$B$121,2,FALSE),"")</f>
        <v/>
      </c>
      <c r="W485" s="39" t="e">
        <f>IF(R485&lt;&gt;"",VLOOKUP(R485,Expectations!$C$2:$F$25,2,FALSE),"")</f>
        <v>#DIV/0!</v>
      </c>
      <c r="X485" s="39" t="e">
        <f>IF(R485&lt;&gt;"",VLOOKUP(R485,Expectations!$C$2:$F$25,3,FALSE),"")</f>
        <v>#DIV/0!</v>
      </c>
      <c r="Y485" s="39" t="e">
        <f>IF(R485&lt;&gt;"",VLOOKUP(R485,Expectations!$C$2:$F$25,4,FALSE),"")</f>
        <v>#DIV/0!</v>
      </c>
      <c r="Z485" s="5" t="str">
        <f t="shared" si="41"/>
        <v/>
      </c>
      <c r="AA485" s="5" t="str">
        <f t="shared" si="42"/>
        <v/>
      </c>
      <c r="AB485" s="5" t="str">
        <f t="shared" si="43"/>
        <v/>
      </c>
    </row>
    <row r="486" spans="1:28" x14ac:dyDescent="0.35">
      <c r="A486" s="20"/>
      <c r="B486" s="19"/>
      <c r="C486" s="19"/>
      <c r="D486" s="19"/>
      <c r="E486" s="18"/>
      <c r="F486" s="19"/>
      <c r="G486" s="19"/>
      <c r="H486" s="18"/>
      <c r="I486" s="19"/>
      <c r="J486" s="19"/>
      <c r="K486" s="19"/>
      <c r="L486" s="34" t="str">
        <f>IF(E486&lt;&gt;0,VLOOKUP(E486,'Prior Attainment'!$A$3:$B$23,2,FALSE),"")</f>
        <v/>
      </c>
      <c r="M486" s="34" t="str">
        <f>IF(F486&lt;&gt;0,VLOOKUP(F486,'Prior Attainment'!$A$3:$B$23,2,FALSE),"")</f>
        <v/>
      </c>
      <c r="N486" s="34" t="str">
        <f>IF(G486&lt;&gt;0,VLOOKUP(G486,'Prior Attainment'!$A$3:$B$23,2,FALSE),"")</f>
        <v/>
      </c>
      <c r="O486" s="35" t="e">
        <f t="shared" si="39"/>
        <v>#DIV/0!</v>
      </c>
      <c r="P486" s="35" t="e">
        <f t="shared" si="40"/>
        <v>#DIV/0!</v>
      </c>
      <c r="Q486" s="36" t="e">
        <f>IF(P486&lt;&gt;"",VLOOKUP(P486,Expectations!$A$2:$B$25,2,TRUE),"")</f>
        <v>#DIV/0!</v>
      </c>
      <c r="R486" s="37" t="e">
        <f>IF(P486&lt;&gt;"",VLOOKUP(P486,Expectations!$A$2:$C$25,3,TRUE),"")</f>
        <v>#DIV/0!</v>
      </c>
      <c r="S486" s="17" t="str">
        <f>IF(H486&gt;0,VLOOKUP(H486,Reading!$A$3:$B$61,2,FALSE),"")</f>
        <v/>
      </c>
      <c r="T486" s="38" t="str">
        <f>IF(J486&gt;0,VLOOKUP(J486,'TA scores'!$A$2:$B$16,2,FALSE),"")</f>
        <v/>
      </c>
      <c r="U486" s="16" t="str">
        <f>IF(I486&gt;0,VLOOKUP(I486,Maths!$A$3:$B$121,2,FALSE),"")</f>
        <v/>
      </c>
      <c r="V486" s="16" t="str">
        <f>IF(K486&gt;0,VLOOKUP(K486,GPS!$A$3:$B$121,2,FALSE),"")</f>
        <v/>
      </c>
      <c r="W486" s="39" t="e">
        <f>IF(R486&lt;&gt;"",VLOOKUP(R486,Expectations!$C$2:$F$25,2,FALSE),"")</f>
        <v>#DIV/0!</v>
      </c>
      <c r="X486" s="39" t="e">
        <f>IF(R486&lt;&gt;"",VLOOKUP(R486,Expectations!$C$2:$F$25,3,FALSE),"")</f>
        <v>#DIV/0!</v>
      </c>
      <c r="Y486" s="39" t="e">
        <f>IF(R486&lt;&gt;"",VLOOKUP(R486,Expectations!$C$2:$F$25,4,FALSE),"")</f>
        <v>#DIV/0!</v>
      </c>
      <c r="Z486" s="5" t="str">
        <f t="shared" si="41"/>
        <v/>
      </c>
      <c r="AA486" s="5" t="str">
        <f t="shared" si="42"/>
        <v/>
      </c>
      <c r="AB486" s="5" t="str">
        <f t="shared" si="43"/>
        <v/>
      </c>
    </row>
    <row r="487" spans="1:28" x14ac:dyDescent="0.35">
      <c r="A487" s="20"/>
      <c r="B487" s="19"/>
      <c r="C487" s="19"/>
      <c r="D487" s="19"/>
      <c r="E487" s="18"/>
      <c r="F487" s="19"/>
      <c r="G487" s="19"/>
      <c r="H487" s="18"/>
      <c r="I487" s="19"/>
      <c r="J487" s="19"/>
      <c r="K487" s="19"/>
      <c r="L487" s="34" t="str">
        <f>IF(E487&lt;&gt;0,VLOOKUP(E487,'Prior Attainment'!$A$3:$B$23,2,FALSE),"")</f>
        <v/>
      </c>
      <c r="M487" s="34" t="str">
        <f>IF(F487&lt;&gt;0,VLOOKUP(F487,'Prior Attainment'!$A$3:$B$23,2,FALSE),"")</f>
        <v/>
      </c>
      <c r="N487" s="34" t="str">
        <f>IF(G487&lt;&gt;0,VLOOKUP(G487,'Prior Attainment'!$A$3:$B$23,2,FALSE),"")</f>
        <v/>
      </c>
      <c r="O487" s="35" t="e">
        <f t="shared" si="39"/>
        <v>#DIV/0!</v>
      </c>
      <c r="P487" s="35" t="e">
        <f t="shared" si="40"/>
        <v>#DIV/0!</v>
      </c>
      <c r="Q487" s="36" t="e">
        <f>IF(P487&lt;&gt;"",VLOOKUP(P487,Expectations!$A$2:$B$25,2,TRUE),"")</f>
        <v>#DIV/0!</v>
      </c>
      <c r="R487" s="37" t="e">
        <f>IF(P487&lt;&gt;"",VLOOKUP(P487,Expectations!$A$2:$C$25,3,TRUE),"")</f>
        <v>#DIV/0!</v>
      </c>
      <c r="S487" s="17" t="str">
        <f>IF(H487&gt;0,VLOOKUP(H487,Reading!$A$3:$B$61,2,FALSE),"")</f>
        <v/>
      </c>
      <c r="T487" s="38" t="str">
        <f>IF(J487&gt;0,VLOOKUP(J487,'TA scores'!$A$2:$B$16,2,FALSE),"")</f>
        <v/>
      </c>
      <c r="U487" s="16" t="str">
        <f>IF(I487&gt;0,VLOOKUP(I487,Maths!$A$3:$B$121,2,FALSE),"")</f>
        <v/>
      </c>
      <c r="V487" s="16" t="str">
        <f>IF(K487&gt;0,VLOOKUP(K487,GPS!$A$3:$B$121,2,FALSE),"")</f>
        <v/>
      </c>
      <c r="W487" s="39" t="e">
        <f>IF(R487&lt;&gt;"",VLOOKUP(R487,Expectations!$C$2:$F$25,2,FALSE),"")</f>
        <v>#DIV/0!</v>
      </c>
      <c r="X487" s="39" t="e">
        <f>IF(R487&lt;&gt;"",VLOOKUP(R487,Expectations!$C$2:$F$25,3,FALSE),"")</f>
        <v>#DIV/0!</v>
      </c>
      <c r="Y487" s="39" t="e">
        <f>IF(R487&lt;&gt;"",VLOOKUP(R487,Expectations!$C$2:$F$25,4,FALSE),"")</f>
        <v>#DIV/0!</v>
      </c>
      <c r="Z487" s="5" t="str">
        <f t="shared" si="41"/>
        <v/>
      </c>
      <c r="AA487" s="5" t="str">
        <f t="shared" si="42"/>
        <v/>
      </c>
      <c r="AB487" s="5" t="str">
        <f t="shared" si="43"/>
        <v/>
      </c>
    </row>
    <row r="488" spans="1:28" x14ac:dyDescent="0.35">
      <c r="A488" s="20"/>
      <c r="B488" s="19"/>
      <c r="C488" s="19"/>
      <c r="D488" s="19"/>
      <c r="E488" s="18"/>
      <c r="F488" s="19"/>
      <c r="G488" s="19"/>
      <c r="H488" s="18"/>
      <c r="I488" s="19"/>
      <c r="J488" s="19"/>
      <c r="K488" s="19"/>
      <c r="L488" s="34" t="str">
        <f>IF(E488&lt;&gt;0,VLOOKUP(E488,'Prior Attainment'!$A$3:$B$23,2,FALSE),"")</f>
        <v/>
      </c>
      <c r="M488" s="34" t="str">
        <f>IF(F488&lt;&gt;0,VLOOKUP(F488,'Prior Attainment'!$A$3:$B$23,2,FALSE),"")</f>
        <v/>
      </c>
      <c r="N488" s="34" t="str">
        <f>IF(G488&lt;&gt;0,VLOOKUP(G488,'Prior Attainment'!$A$3:$B$23,2,FALSE),"")</f>
        <v/>
      </c>
      <c r="O488" s="35" t="e">
        <f t="shared" si="39"/>
        <v>#DIV/0!</v>
      </c>
      <c r="P488" s="35" t="e">
        <f t="shared" si="40"/>
        <v>#DIV/0!</v>
      </c>
      <c r="Q488" s="36" t="e">
        <f>IF(P488&lt;&gt;"",VLOOKUP(P488,Expectations!$A$2:$B$25,2,TRUE),"")</f>
        <v>#DIV/0!</v>
      </c>
      <c r="R488" s="37" t="e">
        <f>IF(P488&lt;&gt;"",VLOOKUP(P488,Expectations!$A$2:$C$25,3,TRUE),"")</f>
        <v>#DIV/0!</v>
      </c>
      <c r="S488" s="17" t="str">
        <f>IF(H488&gt;0,VLOOKUP(H488,Reading!$A$3:$B$61,2,FALSE),"")</f>
        <v/>
      </c>
      <c r="T488" s="38" t="str">
        <f>IF(J488&gt;0,VLOOKUP(J488,'TA scores'!$A$2:$B$16,2,FALSE),"")</f>
        <v/>
      </c>
      <c r="U488" s="16" t="str">
        <f>IF(I488&gt;0,VLOOKUP(I488,Maths!$A$3:$B$121,2,FALSE),"")</f>
        <v/>
      </c>
      <c r="V488" s="16" t="str">
        <f>IF(K488&gt;0,VLOOKUP(K488,GPS!$A$3:$B$121,2,FALSE),"")</f>
        <v/>
      </c>
      <c r="W488" s="39" t="e">
        <f>IF(R488&lt;&gt;"",VLOOKUP(R488,Expectations!$C$2:$F$25,2,FALSE),"")</f>
        <v>#DIV/0!</v>
      </c>
      <c r="X488" s="39" t="e">
        <f>IF(R488&lt;&gt;"",VLOOKUP(R488,Expectations!$C$2:$F$25,3,FALSE),"")</f>
        <v>#DIV/0!</v>
      </c>
      <c r="Y488" s="39" t="e">
        <f>IF(R488&lt;&gt;"",VLOOKUP(R488,Expectations!$C$2:$F$25,4,FALSE),"")</f>
        <v>#DIV/0!</v>
      </c>
      <c r="Z488" s="5" t="str">
        <f t="shared" si="41"/>
        <v/>
      </c>
      <c r="AA488" s="5" t="str">
        <f t="shared" si="42"/>
        <v/>
      </c>
      <c r="AB488" s="5" t="str">
        <f t="shared" si="43"/>
        <v/>
      </c>
    </row>
    <row r="489" spans="1:28" x14ac:dyDescent="0.35">
      <c r="A489" s="20"/>
      <c r="B489" s="19"/>
      <c r="C489" s="19"/>
      <c r="D489" s="19"/>
      <c r="E489" s="18"/>
      <c r="F489" s="19"/>
      <c r="G489" s="19"/>
      <c r="H489" s="18"/>
      <c r="I489" s="19"/>
      <c r="J489" s="19"/>
      <c r="K489" s="19"/>
      <c r="L489" s="34" t="str">
        <f>IF(E489&lt;&gt;0,VLOOKUP(E489,'Prior Attainment'!$A$3:$B$23,2,FALSE),"")</f>
        <v/>
      </c>
      <c r="M489" s="34" t="str">
        <f>IF(F489&lt;&gt;0,VLOOKUP(F489,'Prior Attainment'!$A$3:$B$23,2,FALSE),"")</f>
        <v/>
      </c>
      <c r="N489" s="34" t="str">
        <f>IF(G489&lt;&gt;0,VLOOKUP(G489,'Prior Attainment'!$A$3:$B$23,2,FALSE),"")</f>
        <v/>
      </c>
      <c r="O489" s="35" t="e">
        <f t="shared" si="39"/>
        <v>#DIV/0!</v>
      </c>
      <c r="P489" s="35" t="e">
        <f t="shared" si="40"/>
        <v>#DIV/0!</v>
      </c>
      <c r="Q489" s="36" t="e">
        <f>IF(P489&lt;&gt;"",VLOOKUP(P489,Expectations!$A$2:$B$25,2,TRUE),"")</f>
        <v>#DIV/0!</v>
      </c>
      <c r="R489" s="37" t="e">
        <f>IF(P489&lt;&gt;"",VLOOKUP(P489,Expectations!$A$2:$C$25,3,TRUE),"")</f>
        <v>#DIV/0!</v>
      </c>
      <c r="S489" s="17" t="str">
        <f>IF(H489&gt;0,VLOOKUP(H489,Reading!$A$3:$B$61,2,FALSE),"")</f>
        <v/>
      </c>
      <c r="T489" s="38" t="str">
        <f>IF(J489&gt;0,VLOOKUP(J489,'TA scores'!$A$2:$B$16,2,FALSE),"")</f>
        <v/>
      </c>
      <c r="U489" s="16" t="str">
        <f>IF(I489&gt;0,VLOOKUP(I489,Maths!$A$3:$B$121,2,FALSE),"")</f>
        <v/>
      </c>
      <c r="V489" s="16" t="str">
        <f>IF(K489&gt;0,VLOOKUP(K489,GPS!$A$3:$B$121,2,FALSE),"")</f>
        <v/>
      </c>
      <c r="W489" s="39" t="e">
        <f>IF(R489&lt;&gt;"",VLOOKUP(R489,Expectations!$C$2:$F$25,2,FALSE),"")</f>
        <v>#DIV/0!</v>
      </c>
      <c r="X489" s="39" t="e">
        <f>IF(R489&lt;&gt;"",VLOOKUP(R489,Expectations!$C$2:$F$25,3,FALSE),"")</f>
        <v>#DIV/0!</v>
      </c>
      <c r="Y489" s="39" t="e">
        <f>IF(R489&lt;&gt;"",VLOOKUP(R489,Expectations!$C$2:$F$25,4,FALSE),"")</f>
        <v>#DIV/0!</v>
      </c>
      <c r="Z489" s="5" t="str">
        <f t="shared" si="41"/>
        <v/>
      </c>
      <c r="AA489" s="5" t="str">
        <f t="shared" si="42"/>
        <v/>
      </c>
      <c r="AB489" s="5" t="str">
        <f t="shared" si="43"/>
        <v/>
      </c>
    </row>
    <row r="490" spans="1:28" x14ac:dyDescent="0.35">
      <c r="A490" s="20"/>
      <c r="B490" s="19"/>
      <c r="C490" s="19"/>
      <c r="D490" s="19"/>
      <c r="E490" s="18"/>
      <c r="F490" s="19"/>
      <c r="G490" s="19"/>
      <c r="H490" s="18"/>
      <c r="I490" s="19"/>
      <c r="J490" s="19"/>
      <c r="K490" s="19"/>
      <c r="L490" s="34" t="str">
        <f>IF(E490&lt;&gt;0,VLOOKUP(E490,'Prior Attainment'!$A$3:$B$23,2,FALSE),"")</f>
        <v/>
      </c>
      <c r="M490" s="34" t="str">
        <f>IF(F490&lt;&gt;0,VLOOKUP(F490,'Prior Attainment'!$A$3:$B$23,2,FALSE),"")</f>
        <v/>
      </c>
      <c r="N490" s="34" t="str">
        <f>IF(G490&lt;&gt;0,VLOOKUP(G490,'Prior Attainment'!$A$3:$B$23,2,FALSE),"")</f>
        <v/>
      </c>
      <c r="O490" s="35" t="e">
        <f t="shared" si="39"/>
        <v>#DIV/0!</v>
      </c>
      <c r="P490" s="35" t="e">
        <f t="shared" si="40"/>
        <v>#DIV/0!</v>
      </c>
      <c r="Q490" s="36" t="e">
        <f>IF(P490&lt;&gt;"",VLOOKUP(P490,Expectations!$A$2:$B$25,2,TRUE),"")</f>
        <v>#DIV/0!</v>
      </c>
      <c r="R490" s="37" t="e">
        <f>IF(P490&lt;&gt;"",VLOOKUP(P490,Expectations!$A$2:$C$25,3,TRUE),"")</f>
        <v>#DIV/0!</v>
      </c>
      <c r="S490" s="17" t="str">
        <f>IF(H490&gt;0,VLOOKUP(H490,Reading!$A$3:$B$61,2,FALSE),"")</f>
        <v/>
      </c>
      <c r="T490" s="38" t="str">
        <f>IF(J490&gt;0,VLOOKUP(J490,'TA scores'!$A$2:$B$16,2,FALSE),"")</f>
        <v/>
      </c>
      <c r="U490" s="16" t="str">
        <f>IF(I490&gt;0,VLOOKUP(I490,Maths!$A$3:$B$121,2,FALSE),"")</f>
        <v/>
      </c>
      <c r="V490" s="16" t="str">
        <f>IF(K490&gt;0,VLOOKUP(K490,GPS!$A$3:$B$121,2,FALSE),"")</f>
        <v/>
      </c>
      <c r="W490" s="39" t="e">
        <f>IF(R490&lt;&gt;"",VLOOKUP(R490,Expectations!$C$2:$F$25,2,FALSE),"")</f>
        <v>#DIV/0!</v>
      </c>
      <c r="X490" s="39" t="e">
        <f>IF(R490&lt;&gt;"",VLOOKUP(R490,Expectations!$C$2:$F$25,3,FALSE),"")</f>
        <v>#DIV/0!</v>
      </c>
      <c r="Y490" s="39" t="e">
        <f>IF(R490&lt;&gt;"",VLOOKUP(R490,Expectations!$C$2:$F$25,4,FALSE),"")</f>
        <v>#DIV/0!</v>
      </c>
      <c r="Z490" s="5" t="str">
        <f t="shared" si="41"/>
        <v/>
      </c>
      <c r="AA490" s="5" t="str">
        <f t="shared" si="42"/>
        <v/>
      </c>
      <c r="AB490" s="5" t="str">
        <f t="shared" si="43"/>
        <v/>
      </c>
    </row>
    <row r="491" spans="1:28" x14ac:dyDescent="0.35">
      <c r="A491" s="20"/>
      <c r="B491" s="19"/>
      <c r="C491" s="19"/>
      <c r="D491" s="19"/>
      <c r="E491" s="18"/>
      <c r="F491" s="19"/>
      <c r="G491" s="19"/>
      <c r="H491" s="18"/>
      <c r="I491" s="19"/>
      <c r="J491" s="19"/>
      <c r="K491" s="19"/>
      <c r="L491" s="34" t="str">
        <f>IF(E491&lt;&gt;0,VLOOKUP(E491,'Prior Attainment'!$A$3:$B$23,2,FALSE),"")</f>
        <v/>
      </c>
      <c r="M491" s="34" t="str">
        <f>IF(F491&lt;&gt;0,VLOOKUP(F491,'Prior Attainment'!$A$3:$B$23,2,FALSE),"")</f>
        <v/>
      </c>
      <c r="N491" s="34" t="str">
        <f>IF(G491&lt;&gt;0,VLOOKUP(G491,'Prior Attainment'!$A$3:$B$23,2,FALSE),"")</f>
        <v/>
      </c>
      <c r="O491" s="35" t="e">
        <f t="shared" si="39"/>
        <v>#DIV/0!</v>
      </c>
      <c r="P491" s="35" t="e">
        <f t="shared" si="40"/>
        <v>#DIV/0!</v>
      </c>
      <c r="Q491" s="36" t="e">
        <f>IF(P491&lt;&gt;"",VLOOKUP(P491,Expectations!$A$2:$B$25,2,TRUE),"")</f>
        <v>#DIV/0!</v>
      </c>
      <c r="R491" s="37" t="e">
        <f>IF(P491&lt;&gt;"",VLOOKUP(P491,Expectations!$A$2:$C$25,3,TRUE),"")</f>
        <v>#DIV/0!</v>
      </c>
      <c r="S491" s="17" t="str">
        <f>IF(H491&gt;0,VLOOKUP(H491,Reading!$A$3:$B$61,2,FALSE),"")</f>
        <v/>
      </c>
      <c r="T491" s="38" t="str">
        <f>IF(J491&gt;0,VLOOKUP(J491,'TA scores'!$A$2:$B$16,2,FALSE),"")</f>
        <v/>
      </c>
      <c r="U491" s="16" t="str">
        <f>IF(I491&gt;0,VLOOKUP(I491,Maths!$A$3:$B$121,2,FALSE),"")</f>
        <v/>
      </c>
      <c r="V491" s="16" t="str">
        <f>IF(K491&gt;0,VLOOKUP(K491,GPS!$A$3:$B$121,2,FALSE),"")</f>
        <v/>
      </c>
      <c r="W491" s="39" t="e">
        <f>IF(R491&lt;&gt;"",VLOOKUP(R491,Expectations!$C$2:$F$25,2,FALSE),"")</f>
        <v>#DIV/0!</v>
      </c>
      <c r="X491" s="39" t="e">
        <f>IF(R491&lt;&gt;"",VLOOKUP(R491,Expectations!$C$2:$F$25,3,FALSE),"")</f>
        <v>#DIV/0!</v>
      </c>
      <c r="Y491" s="39" t="e">
        <f>IF(R491&lt;&gt;"",VLOOKUP(R491,Expectations!$C$2:$F$25,4,FALSE),"")</f>
        <v>#DIV/0!</v>
      </c>
      <c r="Z491" s="5" t="str">
        <f t="shared" si="41"/>
        <v/>
      </c>
      <c r="AA491" s="5" t="str">
        <f t="shared" si="42"/>
        <v/>
      </c>
      <c r="AB491" s="5" t="str">
        <f t="shared" si="43"/>
        <v/>
      </c>
    </row>
    <row r="492" spans="1:28" x14ac:dyDescent="0.35">
      <c r="A492" s="20"/>
      <c r="B492" s="19"/>
      <c r="C492" s="19"/>
      <c r="D492" s="19"/>
      <c r="E492" s="18"/>
      <c r="F492" s="19"/>
      <c r="G492" s="19"/>
      <c r="H492" s="18"/>
      <c r="I492" s="19"/>
      <c r="J492" s="19"/>
      <c r="K492" s="19"/>
      <c r="L492" s="34" t="str">
        <f>IF(E492&lt;&gt;0,VLOOKUP(E492,'Prior Attainment'!$A$3:$B$23,2,FALSE),"")</f>
        <v/>
      </c>
      <c r="M492" s="34" t="str">
        <f>IF(F492&lt;&gt;0,VLOOKUP(F492,'Prior Attainment'!$A$3:$B$23,2,FALSE),"")</f>
        <v/>
      </c>
      <c r="N492" s="34" t="str">
        <f>IF(G492&lt;&gt;0,VLOOKUP(G492,'Prior Attainment'!$A$3:$B$23,2,FALSE),"")</f>
        <v/>
      </c>
      <c r="O492" s="35" t="e">
        <f t="shared" si="39"/>
        <v>#DIV/0!</v>
      </c>
      <c r="P492" s="35" t="e">
        <f t="shared" si="40"/>
        <v>#DIV/0!</v>
      </c>
      <c r="Q492" s="36" t="e">
        <f>IF(P492&lt;&gt;"",VLOOKUP(P492,Expectations!$A$2:$B$25,2,TRUE),"")</f>
        <v>#DIV/0!</v>
      </c>
      <c r="R492" s="37" t="e">
        <f>IF(P492&lt;&gt;"",VLOOKUP(P492,Expectations!$A$2:$C$25,3,TRUE),"")</f>
        <v>#DIV/0!</v>
      </c>
      <c r="S492" s="17" t="str">
        <f>IF(H492&gt;0,VLOOKUP(H492,Reading!$A$3:$B$61,2,FALSE),"")</f>
        <v/>
      </c>
      <c r="T492" s="38" t="str">
        <f>IF(J492&gt;0,VLOOKUP(J492,'TA scores'!$A$2:$B$16,2,FALSE),"")</f>
        <v/>
      </c>
      <c r="U492" s="16" t="str">
        <f>IF(I492&gt;0,VLOOKUP(I492,Maths!$A$3:$B$121,2,FALSE),"")</f>
        <v/>
      </c>
      <c r="V492" s="16" t="str">
        <f>IF(K492&gt;0,VLOOKUP(K492,GPS!$A$3:$B$121,2,FALSE),"")</f>
        <v/>
      </c>
      <c r="W492" s="39" t="e">
        <f>IF(R492&lt;&gt;"",VLOOKUP(R492,Expectations!$C$2:$F$25,2,FALSE),"")</f>
        <v>#DIV/0!</v>
      </c>
      <c r="X492" s="39" t="e">
        <f>IF(R492&lt;&gt;"",VLOOKUP(R492,Expectations!$C$2:$F$25,3,FALSE),"")</f>
        <v>#DIV/0!</v>
      </c>
      <c r="Y492" s="39" t="e">
        <f>IF(R492&lt;&gt;"",VLOOKUP(R492,Expectations!$C$2:$F$25,4,FALSE),"")</f>
        <v>#DIV/0!</v>
      </c>
      <c r="Z492" s="5" t="str">
        <f t="shared" si="41"/>
        <v/>
      </c>
      <c r="AA492" s="5" t="str">
        <f t="shared" si="42"/>
        <v/>
      </c>
      <c r="AB492" s="5" t="str">
        <f t="shared" si="43"/>
        <v/>
      </c>
    </row>
    <row r="493" spans="1:28" x14ac:dyDescent="0.35">
      <c r="A493" s="20"/>
      <c r="B493" s="19"/>
      <c r="C493" s="19"/>
      <c r="D493" s="19"/>
      <c r="E493" s="18"/>
      <c r="F493" s="19"/>
      <c r="G493" s="19"/>
      <c r="H493" s="18"/>
      <c r="I493" s="19"/>
      <c r="J493" s="19"/>
      <c r="K493" s="19"/>
      <c r="L493" s="34" t="str">
        <f>IF(E493&lt;&gt;0,VLOOKUP(E493,'Prior Attainment'!$A$3:$B$23,2,FALSE),"")</f>
        <v/>
      </c>
      <c r="M493" s="34" t="str">
        <f>IF(F493&lt;&gt;0,VLOOKUP(F493,'Prior Attainment'!$A$3:$B$23,2,FALSE),"")</f>
        <v/>
      </c>
      <c r="N493" s="34" t="str">
        <f>IF(G493&lt;&gt;0,VLOOKUP(G493,'Prior Attainment'!$A$3:$B$23,2,FALSE),"")</f>
        <v/>
      </c>
      <c r="O493" s="35" t="e">
        <f t="shared" si="39"/>
        <v>#DIV/0!</v>
      </c>
      <c r="P493" s="35" t="e">
        <f t="shared" si="40"/>
        <v>#DIV/0!</v>
      </c>
      <c r="Q493" s="36" t="e">
        <f>IF(P493&lt;&gt;"",VLOOKUP(P493,Expectations!$A$2:$B$25,2,TRUE),"")</f>
        <v>#DIV/0!</v>
      </c>
      <c r="R493" s="37" t="e">
        <f>IF(P493&lt;&gt;"",VLOOKUP(P493,Expectations!$A$2:$C$25,3,TRUE),"")</f>
        <v>#DIV/0!</v>
      </c>
      <c r="S493" s="17" t="str">
        <f>IF(H493&gt;0,VLOOKUP(H493,Reading!$A$3:$B$61,2,FALSE),"")</f>
        <v/>
      </c>
      <c r="T493" s="38" t="str">
        <f>IF(J493&gt;0,VLOOKUP(J493,'TA scores'!$A$2:$B$16,2,FALSE),"")</f>
        <v/>
      </c>
      <c r="U493" s="16" t="str">
        <f>IF(I493&gt;0,VLOOKUP(I493,Maths!$A$3:$B$121,2,FALSE),"")</f>
        <v/>
      </c>
      <c r="V493" s="16" t="str">
        <f>IF(K493&gt;0,VLOOKUP(K493,GPS!$A$3:$B$121,2,FALSE),"")</f>
        <v/>
      </c>
      <c r="W493" s="39" t="e">
        <f>IF(R493&lt;&gt;"",VLOOKUP(R493,Expectations!$C$2:$F$25,2,FALSE),"")</f>
        <v>#DIV/0!</v>
      </c>
      <c r="X493" s="39" t="e">
        <f>IF(R493&lt;&gt;"",VLOOKUP(R493,Expectations!$C$2:$F$25,3,FALSE),"")</f>
        <v>#DIV/0!</v>
      </c>
      <c r="Y493" s="39" t="e">
        <f>IF(R493&lt;&gt;"",VLOOKUP(R493,Expectations!$C$2:$F$25,4,FALSE),"")</f>
        <v>#DIV/0!</v>
      </c>
      <c r="Z493" s="5" t="str">
        <f t="shared" si="41"/>
        <v/>
      </c>
      <c r="AA493" s="5" t="str">
        <f t="shared" si="42"/>
        <v/>
      </c>
      <c r="AB493" s="5" t="str">
        <f t="shared" si="43"/>
        <v/>
      </c>
    </row>
    <row r="494" spans="1:28" x14ac:dyDescent="0.35">
      <c r="A494" s="20"/>
      <c r="B494" s="19"/>
      <c r="C494" s="19"/>
      <c r="D494" s="19"/>
      <c r="E494" s="18"/>
      <c r="F494" s="19"/>
      <c r="G494" s="19"/>
      <c r="H494" s="18"/>
      <c r="I494" s="19"/>
      <c r="J494" s="19"/>
      <c r="K494" s="19"/>
      <c r="L494" s="34" t="str">
        <f>IF(E494&lt;&gt;0,VLOOKUP(E494,'Prior Attainment'!$A$3:$B$23,2,FALSE),"")</f>
        <v/>
      </c>
      <c r="M494" s="34" t="str">
        <f>IF(F494&lt;&gt;0,VLOOKUP(F494,'Prior Attainment'!$A$3:$B$23,2,FALSE),"")</f>
        <v/>
      </c>
      <c r="N494" s="34" t="str">
        <f>IF(G494&lt;&gt;0,VLOOKUP(G494,'Prior Attainment'!$A$3:$B$23,2,FALSE),"")</f>
        <v/>
      </c>
      <c r="O494" s="35" t="e">
        <f t="shared" si="39"/>
        <v>#DIV/0!</v>
      </c>
      <c r="P494" s="35" t="e">
        <f t="shared" si="40"/>
        <v>#DIV/0!</v>
      </c>
      <c r="Q494" s="36" t="e">
        <f>IF(P494&lt;&gt;"",VLOOKUP(P494,Expectations!$A$2:$B$25,2,TRUE),"")</f>
        <v>#DIV/0!</v>
      </c>
      <c r="R494" s="37" t="e">
        <f>IF(P494&lt;&gt;"",VLOOKUP(P494,Expectations!$A$2:$C$25,3,TRUE),"")</f>
        <v>#DIV/0!</v>
      </c>
      <c r="S494" s="17" t="str">
        <f>IF(H494&gt;0,VLOOKUP(H494,Reading!$A$3:$B$61,2,FALSE),"")</f>
        <v/>
      </c>
      <c r="T494" s="38" t="str">
        <f>IF(J494&gt;0,VLOOKUP(J494,'TA scores'!$A$2:$B$16,2,FALSE),"")</f>
        <v/>
      </c>
      <c r="U494" s="16" t="str">
        <f>IF(I494&gt;0,VLOOKUP(I494,Maths!$A$3:$B$121,2,FALSE),"")</f>
        <v/>
      </c>
      <c r="V494" s="16" t="str">
        <f>IF(K494&gt;0,VLOOKUP(K494,GPS!$A$3:$B$121,2,FALSE),"")</f>
        <v/>
      </c>
      <c r="W494" s="39" t="e">
        <f>IF(R494&lt;&gt;"",VLOOKUP(R494,Expectations!$C$2:$F$25,2,FALSE),"")</f>
        <v>#DIV/0!</v>
      </c>
      <c r="X494" s="39" t="e">
        <f>IF(R494&lt;&gt;"",VLOOKUP(R494,Expectations!$C$2:$F$25,3,FALSE),"")</f>
        <v>#DIV/0!</v>
      </c>
      <c r="Y494" s="39" t="e">
        <f>IF(R494&lt;&gt;"",VLOOKUP(R494,Expectations!$C$2:$F$25,4,FALSE),"")</f>
        <v>#DIV/0!</v>
      </c>
      <c r="Z494" s="5" t="str">
        <f t="shared" si="41"/>
        <v/>
      </c>
      <c r="AA494" s="5" t="str">
        <f t="shared" si="42"/>
        <v/>
      </c>
      <c r="AB494" s="5" t="str">
        <f t="shared" si="43"/>
        <v/>
      </c>
    </row>
    <row r="495" spans="1:28" x14ac:dyDescent="0.35">
      <c r="A495" s="20"/>
      <c r="B495" s="19"/>
      <c r="C495" s="19"/>
      <c r="D495" s="19"/>
      <c r="E495" s="18"/>
      <c r="F495" s="19"/>
      <c r="G495" s="19"/>
      <c r="H495" s="18"/>
      <c r="I495" s="19"/>
      <c r="J495" s="19"/>
      <c r="K495" s="19"/>
      <c r="L495" s="34" t="str">
        <f>IF(E495&lt;&gt;0,VLOOKUP(E495,'Prior Attainment'!$A$3:$B$23,2,FALSE),"")</f>
        <v/>
      </c>
      <c r="M495" s="34" t="str">
        <f>IF(F495&lt;&gt;0,VLOOKUP(F495,'Prior Attainment'!$A$3:$B$23,2,FALSE),"")</f>
        <v/>
      </c>
      <c r="N495" s="34" t="str">
        <f>IF(G495&lt;&gt;0,VLOOKUP(G495,'Prior Attainment'!$A$3:$B$23,2,FALSE),"")</f>
        <v/>
      </c>
      <c r="O495" s="35" t="e">
        <f t="shared" si="39"/>
        <v>#DIV/0!</v>
      </c>
      <c r="P495" s="35" t="e">
        <f t="shared" si="40"/>
        <v>#DIV/0!</v>
      </c>
      <c r="Q495" s="36" t="e">
        <f>IF(P495&lt;&gt;"",VLOOKUP(P495,Expectations!$A$2:$B$25,2,TRUE),"")</f>
        <v>#DIV/0!</v>
      </c>
      <c r="R495" s="37" t="e">
        <f>IF(P495&lt;&gt;"",VLOOKUP(P495,Expectations!$A$2:$C$25,3,TRUE),"")</f>
        <v>#DIV/0!</v>
      </c>
      <c r="S495" s="17" t="str">
        <f>IF(H495&gt;0,VLOOKUP(H495,Reading!$A$3:$B$61,2,FALSE),"")</f>
        <v/>
      </c>
      <c r="T495" s="38" t="str">
        <f>IF(J495&gt;0,VLOOKUP(J495,'TA scores'!$A$2:$B$16,2,FALSE),"")</f>
        <v/>
      </c>
      <c r="U495" s="16" t="str">
        <f>IF(I495&gt;0,VLOOKUP(I495,Maths!$A$3:$B$121,2,FALSE),"")</f>
        <v/>
      </c>
      <c r="V495" s="16" t="str">
        <f>IF(K495&gt;0,VLOOKUP(K495,GPS!$A$3:$B$121,2,FALSE),"")</f>
        <v/>
      </c>
      <c r="W495" s="39" t="e">
        <f>IF(R495&lt;&gt;"",VLOOKUP(R495,Expectations!$C$2:$F$25,2,FALSE),"")</f>
        <v>#DIV/0!</v>
      </c>
      <c r="X495" s="39" t="e">
        <f>IF(R495&lt;&gt;"",VLOOKUP(R495,Expectations!$C$2:$F$25,3,FALSE),"")</f>
        <v>#DIV/0!</v>
      </c>
      <c r="Y495" s="39" t="e">
        <f>IF(R495&lt;&gt;"",VLOOKUP(R495,Expectations!$C$2:$F$25,4,FALSE),"")</f>
        <v>#DIV/0!</v>
      </c>
      <c r="Z495" s="5" t="str">
        <f t="shared" si="41"/>
        <v/>
      </c>
      <c r="AA495" s="5" t="str">
        <f t="shared" si="42"/>
        <v/>
      </c>
      <c r="AB495" s="5" t="str">
        <f t="shared" si="43"/>
        <v/>
      </c>
    </row>
    <row r="496" spans="1:28" x14ac:dyDescent="0.35">
      <c r="A496" s="20"/>
      <c r="B496" s="19"/>
      <c r="C496" s="19"/>
      <c r="D496" s="19"/>
      <c r="E496" s="18"/>
      <c r="F496" s="19"/>
      <c r="G496" s="19"/>
      <c r="H496" s="18"/>
      <c r="I496" s="19"/>
      <c r="J496" s="19"/>
      <c r="K496" s="19"/>
      <c r="L496" s="34" t="str">
        <f>IF(E496&lt;&gt;0,VLOOKUP(E496,'Prior Attainment'!$A$3:$B$23,2,FALSE),"")</f>
        <v/>
      </c>
      <c r="M496" s="34" t="str">
        <f>IF(F496&lt;&gt;0,VLOOKUP(F496,'Prior Attainment'!$A$3:$B$23,2,FALSE),"")</f>
        <v/>
      </c>
      <c r="N496" s="34" t="str">
        <f>IF(G496&lt;&gt;0,VLOOKUP(G496,'Prior Attainment'!$A$3:$B$23,2,FALSE),"")</f>
        <v/>
      </c>
      <c r="O496" s="35" t="e">
        <f t="shared" si="39"/>
        <v>#DIV/0!</v>
      </c>
      <c r="P496" s="35" t="e">
        <f t="shared" si="40"/>
        <v>#DIV/0!</v>
      </c>
      <c r="Q496" s="36" t="e">
        <f>IF(P496&lt;&gt;"",VLOOKUP(P496,Expectations!$A$2:$B$25,2,TRUE),"")</f>
        <v>#DIV/0!</v>
      </c>
      <c r="R496" s="37" t="e">
        <f>IF(P496&lt;&gt;"",VLOOKUP(P496,Expectations!$A$2:$C$25,3,TRUE),"")</f>
        <v>#DIV/0!</v>
      </c>
      <c r="S496" s="17" t="str">
        <f>IF(H496&gt;0,VLOOKUP(H496,Reading!$A$3:$B$61,2,FALSE),"")</f>
        <v/>
      </c>
      <c r="T496" s="38" t="str">
        <f>IF(J496&gt;0,VLOOKUP(J496,'TA scores'!$A$2:$B$16,2,FALSE),"")</f>
        <v/>
      </c>
      <c r="U496" s="16" t="str">
        <f>IF(I496&gt;0,VLOOKUP(I496,Maths!$A$3:$B$121,2,FALSE),"")</f>
        <v/>
      </c>
      <c r="V496" s="16" t="str">
        <f>IF(K496&gt;0,VLOOKUP(K496,GPS!$A$3:$B$121,2,FALSE),"")</f>
        <v/>
      </c>
      <c r="W496" s="39" t="e">
        <f>IF(R496&lt;&gt;"",VLOOKUP(R496,Expectations!$C$2:$F$25,2,FALSE),"")</f>
        <v>#DIV/0!</v>
      </c>
      <c r="X496" s="39" t="e">
        <f>IF(R496&lt;&gt;"",VLOOKUP(R496,Expectations!$C$2:$F$25,3,FALSE),"")</f>
        <v>#DIV/0!</v>
      </c>
      <c r="Y496" s="39" t="e">
        <f>IF(R496&lt;&gt;"",VLOOKUP(R496,Expectations!$C$2:$F$25,4,FALSE),"")</f>
        <v>#DIV/0!</v>
      </c>
      <c r="Z496" s="5" t="str">
        <f t="shared" si="41"/>
        <v/>
      </c>
      <c r="AA496" s="5" t="str">
        <f t="shared" si="42"/>
        <v/>
      </c>
      <c r="AB496" s="5" t="str">
        <f t="shared" si="43"/>
        <v/>
      </c>
    </row>
    <row r="497" spans="1:28" x14ac:dyDescent="0.35">
      <c r="A497" s="20"/>
      <c r="B497" s="19"/>
      <c r="C497" s="19"/>
      <c r="D497" s="19"/>
      <c r="E497" s="18"/>
      <c r="F497" s="19"/>
      <c r="G497" s="19"/>
      <c r="H497" s="18"/>
      <c r="I497" s="19"/>
      <c r="J497" s="19"/>
      <c r="K497" s="19"/>
      <c r="L497" s="34" t="str">
        <f>IF(E497&lt;&gt;0,VLOOKUP(E497,'Prior Attainment'!$A$3:$B$23,2,FALSE),"")</f>
        <v/>
      </c>
      <c r="M497" s="34" t="str">
        <f>IF(F497&lt;&gt;0,VLOOKUP(F497,'Prior Attainment'!$A$3:$B$23,2,FALSE),"")</f>
        <v/>
      </c>
      <c r="N497" s="34" t="str">
        <f>IF(G497&lt;&gt;0,VLOOKUP(G497,'Prior Attainment'!$A$3:$B$23,2,FALSE),"")</f>
        <v/>
      </c>
      <c r="O497" s="35" t="e">
        <f t="shared" si="39"/>
        <v>#DIV/0!</v>
      </c>
      <c r="P497" s="35" t="e">
        <f t="shared" si="40"/>
        <v>#DIV/0!</v>
      </c>
      <c r="Q497" s="36" t="e">
        <f>IF(P497&lt;&gt;"",VLOOKUP(P497,Expectations!$A$2:$B$25,2,TRUE),"")</f>
        <v>#DIV/0!</v>
      </c>
      <c r="R497" s="37" t="e">
        <f>IF(P497&lt;&gt;"",VLOOKUP(P497,Expectations!$A$2:$C$25,3,TRUE),"")</f>
        <v>#DIV/0!</v>
      </c>
      <c r="S497" s="17" t="str">
        <f>IF(H497&gt;0,VLOOKUP(H497,Reading!$A$3:$B$61,2,FALSE),"")</f>
        <v/>
      </c>
      <c r="T497" s="38" t="str">
        <f>IF(J497&gt;0,VLOOKUP(J497,'TA scores'!$A$2:$B$16,2,FALSE),"")</f>
        <v/>
      </c>
      <c r="U497" s="16" t="str">
        <f>IF(I497&gt;0,VLOOKUP(I497,Maths!$A$3:$B$121,2,FALSE),"")</f>
        <v/>
      </c>
      <c r="V497" s="16" t="str">
        <f>IF(K497&gt;0,VLOOKUP(K497,GPS!$A$3:$B$121,2,FALSE),"")</f>
        <v/>
      </c>
      <c r="W497" s="39" t="e">
        <f>IF(R497&lt;&gt;"",VLOOKUP(R497,Expectations!$C$2:$F$25,2,FALSE),"")</f>
        <v>#DIV/0!</v>
      </c>
      <c r="X497" s="39" t="e">
        <f>IF(R497&lt;&gt;"",VLOOKUP(R497,Expectations!$C$2:$F$25,3,FALSE),"")</f>
        <v>#DIV/0!</v>
      </c>
      <c r="Y497" s="39" t="e">
        <f>IF(R497&lt;&gt;"",VLOOKUP(R497,Expectations!$C$2:$F$25,4,FALSE),"")</f>
        <v>#DIV/0!</v>
      </c>
      <c r="Z497" s="5" t="str">
        <f t="shared" si="41"/>
        <v/>
      </c>
      <c r="AA497" s="5" t="str">
        <f t="shared" si="42"/>
        <v/>
      </c>
      <c r="AB497" s="5" t="str">
        <f t="shared" si="43"/>
        <v/>
      </c>
    </row>
    <row r="498" spans="1:28" x14ac:dyDescent="0.35">
      <c r="A498" s="20"/>
      <c r="B498" s="19"/>
      <c r="C498" s="19"/>
      <c r="D498" s="19"/>
      <c r="E498" s="18"/>
      <c r="F498" s="19"/>
      <c r="G498" s="19"/>
      <c r="H498" s="18"/>
      <c r="I498" s="19"/>
      <c r="J498" s="19"/>
      <c r="K498" s="19"/>
      <c r="L498" s="34" t="str">
        <f>IF(E498&lt;&gt;0,VLOOKUP(E498,'Prior Attainment'!$A$3:$B$23,2,FALSE),"")</f>
        <v/>
      </c>
      <c r="M498" s="34" t="str">
        <f>IF(F498&lt;&gt;0,VLOOKUP(F498,'Prior Attainment'!$A$3:$B$23,2,FALSE),"")</f>
        <v/>
      </c>
      <c r="N498" s="34" t="str">
        <f>IF(G498&lt;&gt;0,VLOOKUP(G498,'Prior Attainment'!$A$3:$B$23,2,FALSE),"")</f>
        <v/>
      </c>
      <c r="O498" s="35" t="e">
        <f t="shared" si="39"/>
        <v>#DIV/0!</v>
      </c>
      <c r="P498" s="35" t="e">
        <f t="shared" si="40"/>
        <v>#DIV/0!</v>
      </c>
      <c r="Q498" s="36" t="e">
        <f>IF(P498&lt;&gt;"",VLOOKUP(P498,Expectations!$A$2:$B$25,2,TRUE),"")</f>
        <v>#DIV/0!</v>
      </c>
      <c r="R498" s="37" t="e">
        <f>IF(P498&lt;&gt;"",VLOOKUP(P498,Expectations!$A$2:$C$25,3,TRUE),"")</f>
        <v>#DIV/0!</v>
      </c>
      <c r="S498" s="17" t="str">
        <f>IF(H498&gt;0,VLOOKUP(H498,Reading!$A$3:$B$61,2,FALSE),"")</f>
        <v/>
      </c>
      <c r="T498" s="38" t="str">
        <f>IF(J498&gt;0,VLOOKUP(J498,'TA scores'!$A$2:$B$16,2,FALSE),"")</f>
        <v/>
      </c>
      <c r="U498" s="16" t="str">
        <f>IF(I498&gt;0,VLOOKUP(I498,Maths!$A$3:$B$121,2,FALSE),"")</f>
        <v/>
      </c>
      <c r="V498" s="16" t="str">
        <f>IF(K498&gt;0,VLOOKUP(K498,GPS!$A$3:$B$121,2,FALSE),"")</f>
        <v/>
      </c>
      <c r="W498" s="39" t="e">
        <f>IF(R498&lt;&gt;"",VLOOKUP(R498,Expectations!$C$2:$F$25,2,FALSE),"")</f>
        <v>#DIV/0!</v>
      </c>
      <c r="X498" s="39" t="e">
        <f>IF(R498&lt;&gt;"",VLOOKUP(R498,Expectations!$C$2:$F$25,3,FALSE),"")</f>
        <v>#DIV/0!</v>
      </c>
      <c r="Y498" s="39" t="e">
        <f>IF(R498&lt;&gt;"",VLOOKUP(R498,Expectations!$C$2:$F$25,4,FALSE),"")</f>
        <v>#DIV/0!</v>
      </c>
      <c r="Z498" s="5" t="str">
        <f t="shared" si="41"/>
        <v/>
      </c>
      <c r="AA498" s="5" t="str">
        <f t="shared" si="42"/>
        <v/>
      </c>
      <c r="AB498" s="5" t="str">
        <f t="shared" si="43"/>
        <v/>
      </c>
    </row>
    <row r="499" spans="1:28" x14ac:dyDescent="0.35">
      <c r="A499" s="20"/>
      <c r="B499" s="19"/>
      <c r="C499" s="19"/>
      <c r="D499" s="19"/>
      <c r="E499" s="18"/>
      <c r="F499" s="19"/>
      <c r="G499" s="19"/>
      <c r="H499" s="18"/>
      <c r="I499" s="19"/>
      <c r="J499" s="19"/>
      <c r="K499" s="19"/>
      <c r="L499" s="34" t="str">
        <f>IF(E499&lt;&gt;0,VLOOKUP(E499,'Prior Attainment'!$A$3:$B$23,2,FALSE),"")</f>
        <v/>
      </c>
      <c r="M499" s="34" t="str">
        <f>IF(F499&lt;&gt;0,VLOOKUP(F499,'Prior Attainment'!$A$3:$B$23,2,FALSE),"")</f>
        <v/>
      </c>
      <c r="N499" s="34" t="str">
        <f>IF(G499&lt;&gt;0,VLOOKUP(G499,'Prior Attainment'!$A$3:$B$23,2,FALSE),"")</f>
        <v/>
      </c>
      <c r="O499" s="35" t="e">
        <f t="shared" si="39"/>
        <v>#DIV/0!</v>
      </c>
      <c r="P499" s="35" t="e">
        <f t="shared" si="40"/>
        <v>#DIV/0!</v>
      </c>
      <c r="Q499" s="36" t="e">
        <f>IF(P499&lt;&gt;"",VLOOKUP(P499,Expectations!$A$2:$B$25,2,TRUE),"")</f>
        <v>#DIV/0!</v>
      </c>
      <c r="R499" s="37" t="e">
        <f>IF(P499&lt;&gt;"",VLOOKUP(P499,Expectations!$A$2:$C$25,3,TRUE),"")</f>
        <v>#DIV/0!</v>
      </c>
      <c r="S499" s="17" t="str">
        <f>IF(H499&gt;0,VLOOKUP(H499,Reading!$A$3:$B$61,2,FALSE),"")</f>
        <v/>
      </c>
      <c r="T499" s="38" t="str">
        <f>IF(J499&gt;0,VLOOKUP(J499,'TA scores'!$A$2:$B$16,2,FALSE),"")</f>
        <v/>
      </c>
      <c r="U499" s="16" t="str">
        <f>IF(I499&gt;0,VLOOKUP(I499,Maths!$A$3:$B$121,2,FALSE),"")</f>
        <v/>
      </c>
      <c r="V499" s="16" t="str">
        <f>IF(K499&gt;0,VLOOKUP(K499,GPS!$A$3:$B$121,2,FALSE),"")</f>
        <v/>
      </c>
      <c r="W499" s="39" t="e">
        <f>IF(R499&lt;&gt;"",VLOOKUP(R499,Expectations!$C$2:$F$25,2,FALSE),"")</f>
        <v>#DIV/0!</v>
      </c>
      <c r="X499" s="39" t="e">
        <f>IF(R499&lt;&gt;"",VLOOKUP(R499,Expectations!$C$2:$F$25,3,FALSE),"")</f>
        <v>#DIV/0!</v>
      </c>
      <c r="Y499" s="39" t="e">
        <f>IF(R499&lt;&gt;"",VLOOKUP(R499,Expectations!$C$2:$F$25,4,FALSE),"")</f>
        <v>#DIV/0!</v>
      </c>
      <c r="Z499" s="5" t="str">
        <f t="shared" si="41"/>
        <v/>
      </c>
      <c r="AA499" s="5" t="str">
        <f t="shared" si="42"/>
        <v/>
      </c>
      <c r="AB499" s="5" t="str">
        <f t="shared" si="43"/>
        <v/>
      </c>
    </row>
    <row r="500" spans="1:28" x14ac:dyDescent="0.35">
      <c r="A500" s="20"/>
      <c r="B500" s="19"/>
      <c r="C500" s="19"/>
      <c r="D500" s="19"/>
      <c r="E500" s="18"/>
      <c r="F500" s="19"/>
      <c r="G500" s="19"/>
      <c r="H500" s="18"/>
      <c r="I500" s="19"/>
      <c r="J500" s="19"/>
      <c r="K500" s="19"/>
      <c r="L500" s="34" t="str">
        <f>IF(E500&lt;&gt;0,VLOOKUP(E500,'Prior Attainment'!$A$3:$B$23,2,FALSE),"")</f>
        <v/>
      </c>
      <c r="M500" s="34" t="str">
        <f>IF(F500&lt;&gt;0,VLOOKUP(F500,'Prior Attainment'!$A$3:$B$23,2,FALSE),"")</f>
        <v/>
      </c>
      <c r="N500" s="34" t="str">
        <f>IF(G500&lt;&gt;0,VLOOKUP(G500,'Prior Attainment'!$A$3:$B$23,2,FALSE),"")</f>
        <v/>
      </c>
      <c r="O500" s="35" t="e">
        <f t="shared" si="39"/>
        <v>#DIV/0!</v>
      </c>
      <c r="P500" s="35" t="e">
        <f t="shared" si="40"/>
        <v>#DIV/0!</v>
      </c>
      <c r="Q500" s="36" t="e">
        <f>IF(P500&lt;&gt;"",VLOOKUP(P500,Expectations!$A$2:$B$25,2,TRUE),"")</f>
        <v>#DIV/0!</v>
      </c>
      <c r="R500" s="37" t="e">
        <f>IF(P500&lt;&gt;"",VLOOKUP(P500,Expectations!$A$2:$C$25,3,TRUE),"")</f>
        <v>#DIV/0!</v>
      </c>
      <c r="S500" s="17" t="str">
        <f>IF(H500&gt;0,VLOOKUP(H500,Reading!$A$3:$B$61,2,FALSE),"")</f>
        <v/>
      </c>
      <c r="T500" s="38" t="str">
        <f>IF(J500&gt;0,VLOOKUP(J500,'TA scores'!$A$2:$B$16,2,FALSE),"")</f>
        <v/>
      </c>
      <c r="U500" s="16" t="str">
        <f>IF(I500&gt;0,VLOOKUP(I500,Maths!$A$3:$B$121,2,FALSE),"")</f>
        <v/>
      </c>
      <c r="V500" s="16" t="str">
        <f>IF(K500&gt;0,VLOOKUP(K500,GPS!$A$3:$B$121,2,FALSE),"")</f>
        <v/>
      </c>
      <c r="W500" s="39" t="e">
        <f>IF(R500&lt;&gt;"",VLOOKUP(R500,Expectations!$C$2:$F$25,2,FALSE),"")</f>
        <v>#DIV/0!</v>
      </c>
      <c r="X500" s="39" t="e">
        <f>IF(R500&lt;&gt;"",VLOOKUP(R500,Expectations!$C$2:$F$25,3,FALSE),"")</f>
        <v>#DIV/0!</v>
      </c>
      <c r="Y500" s="39" t="e">
        <f>IF(R500&lt;&gt;"",VLOOKUP(R500,Expectations!$C$2:$F$25,4,FALSE),"")</f>
        <v>#DIV/0!</v>
      </c>
      <c r="Z500" s="5" t="str">
        <f t="shared" si="41"/>
        <v/>
      </c>
      <c r="AA500" s="5" t="str">
        <f t="shared" si="42"/>
        <v/>
      </c>
      <c r="AB500" s="5" t="str">
        <f t="shared" si="43"/>
        <v/>
      </c>
    </row>
    <row r="501" spans="1:28" x14ac:dyDescent="0.35">
      <c r="A501" s="20"/>
      <c r="B501" s="19"/>
      <c r="C501" s="19"/>
      <c r="D501" s="19"/>
      <c r="E501" s="18"/>
      <c r="F501" s="19"/>
      <c r="G501" s="19"/>
      <c r="H501" s="18"/>
      <c r="I501" s="19"/>
      <c r="J501" s="19"/>
      <c r="K501" s="19"/>
      <c r="L501" s="34" t="str">
        <f>IF(E501&lt;&gt;0,VLOOKUP(E501,'Prior Attainment'!$A$3:$B$23,2,FALSE),"")</f>
        <v/>
      </c>
      <c r="M501" s="34" t="str">
        <f>IF(F501&lt;&gt;0,VLOOKUP(F501,'Prior Attainment'!$A$3:$B$23,2,FALSE),"")</f>
        <v/>
      </c>
      <c r="N501" s="34" t="str">
        <f>IF(G501&lt;&gt;0,VLOOKUP(G501,'Prior Attainment'!$A$3:$B$23,2,FALSE),"")</f>
        <v/>
      </c>
      <c r="O501" s="35" t="e">
        <f t="shared" si="39"/>
        <v>#DIV/0!</v>
      </c>
      <c r="P501" s="35" t="e">
        <f t="shared" si="40"/>
        <v>#DIV/0!</v>
      </c>
      <c r="Q501" s="36" t="e">
        <f>IF(P501&lt;&gt;"",VLOOKUP(P501,Expectations!$A$2:$B$25,2,TRUE),"")</f>
        <v>#DIV/0!</v>
      </c>
      <c r="R501" s="37" t="e">
        <f>IF(P501&lt;&gt;"",VLOOKUP(P501,Expectations!$A$2:$C$25,3,TRUE),"")</f>
        <v>#DIV/0!</v>
      </c>
      <c r="S501" s="17" t="str">
        <f>IF(H501&gt;0,VLOOKUP(H501,Reading!$A$3:$B$61,2,FALSE),"")</f>
        <v/>
      </c>
      <c r="T501" s="38" t="str">
        <f>IF(J501&gt;0,VLOOKUP(J501,'TA scores'!$A$2:$B$16,2,FALSE),"")</f>
        <v/>
      </c>
      <c r="U501" s="16" t="str">
        <f>IF(I501&gt;0,VLOOKUP(I501,Maths!$A$3:$B$121,2,FALSE),"")</f>
        <v/>
      </c>
      <c r="V501" s="16" t="str">
        <f>IF(K501&gt;0,VLOOKUP(K501,GPS!$A$3:$B$121,2,FALSE),"")</f>
        <v/>
      </c>
      <c r="W501" s="39" t="e">
        <f>IF(R501&lt;&gt;"",VLOOKUP(R501,Expectations!$C$2:$F$25,2,FALSE),"")</f>
        <v>#DIV/0!</v>
      </c>
      <c r="X501" s="39" t="e">
        <f>IF(R501&lt;&gt;"",VLOOKUP(R501,Expectations!$C$2:$F$25,3,FALSE),"")</f>
        <v>#DIV/0!</v>
      </c>
      <c r="Y501" s="39" t="e">
        <f>IF(R501&lt;&gt;"",VLOOKUP(R501,Expectations!$C$2:$F$25,4,FALSE),"")</f>
        <v>#DIV/0!</v>
      </c>
      <c r="Z501" s="5" t="str">
        <f t="shared" si="41"/>
        <v/>
      </c>
      <c r="AA501" s="5" t="str">
        <f t="shared" si="42"/>
        <v/>
      </c>
      <c r="AB501" s="5" t="str">
        <f t="shared" si="43"/>
        <v/>
      </c>
    </row>
    <row r="502" spans="1:28" x14ac:dyDescent="0.35">
      <c r="V502" s="16" t="str">
        <f>IF(K502&gt;0,VLOOKUP(K502,GPS!$A$3:$B$121,2,FALSE),"")</f>
        <v/>
      </c>
      <c r="Z502" s="5" t="str">
        <f t="shared" si="41"/>
        <v/>
      </c>
      <c r="AA502" s="5" t="str">
        <f t="shared" si="42"/>
        <v/>
      </c>
      <c r="AB502" s="5" t="str">
        <f t="shared" si="43"/>
        <v/>
      </c>
    </row>
  </sheetData>
  <sheetProtection algorithmName="SHA-512" hashValue="8PVASq1Tly3VFQh73dnzQA8tljU6Y/SGoFCeqP7y5zOF0CMbldyizgpJlkbR7OplcF8V5Xz/6y5hFMDN1iJk2g==" saltValue="LfqD6NkrJPb3lBxyI6USkw==" spinCount="100000" sheet="1" objects="1" scenarios="1"/>
  <autoFilter ref="B4:G501" xr:uid="{00000000-0001-0000-0000-000000000000}"/>
  <mergeCells count="15">
    <mergeCell ref="AD5:AF6"/>
    <mergeCell ref="AD7:AF10"/>
    <mergeCell ref="AD4:AF4"/>
    <mergeCell ref="A1:F1"/>
    <mergeCell ref="P3:P4"/>
    <mergeCell ref="A2:J2"/>
    <mergeCell ref="L2:AB2"/>
    <mergeCell ref="Z3:AB3"/>
    <mergeCell ref="W3:Y3"/>
    <mergeCell ref="Q3:Q4"/>
    <mergeCell ref="R3:R4"/>
    <mergeCell ref="E3:G3"/>
    <mergeCell ref="B3:D3"/>
    <mergeCell ref="H3:J3"/>
    <mergeCell ref="S3:V3"/>
  </mergeCells>
  <phoneticPr fontId="22" type="noConversion"/>
  <conditionalFormatting sqref="Z5:AB502">
    <cfRule type="expression" dxfId="6" priority="2">
      <formula>AND(ISNUMBER(Z5),Z5&lt;-0.5)</formula>
    </cfRule>
    <cfRule type="expression" dxfId="5" priority="3">
      <formula>AND(ISNUMBER(Z5),Z5&gt;0.5)</formula>
    </cfRule>
  </conditionalFormatting>
  <hyperlinks>
    <hyperlink ref="A1:F1" location="Guidance!A1" display="For guidance on using this sheet, click here." xr:uid="{90D02335-5018-4720-8F94-AEB1606747EC}"/>
    <hyperlink ref="AD5:AF6" location="'Attainment Summary'!A1" display="Click here to see overall cohort Attainment data" xr:uid="{2176EDF9-819F-44B1-808F-F271BC2F3B2B}"/>
    <hyperlink ref="AD7:AF10" location="'Progress Summary'!A1" display="Click here to see overall cohort Progress scores, Confidence Intervals and Statistical Significance Indicators" xr:uid="{98DB9E35-FEAE-4605-8F36-7AEB3DA682B3}"/>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73C15-87F0-4770-A091-9B17801123D8}">
  <dimension ref="A1:M14"/>
  <sheetViews>
    <sheetView workbookViewId="0">
      <selection activeCell="E10" sqref="E10"/>
    </sheetView>
  </sheetViews>
  <sheetFormatPr defaultRowHeight="14.5" x14ac:dyDescent="0.35"/>
  <cols>
    <col min="1" max="1" width="43.36328125" customWidth="1"/>
    <col min="2" max="2" width="10.36328125" customWidth="1"/>
    <col min="5" max="5" width="13.6328125" customWidth="1"/>
  </cols>
  <sheetData>
    <row r="1" spans="1:13" ht="19" thickBot="1" x14ac:dyDescent="0.5">
      <c r="A1" s="45" t="s">
        <v>107</v>
      </c>
    </row>
    <row r="2" spans="1:13" ht="58" customHeight="1" x14ac:dyDescent="0.35">
      <c r="B2" s="46" t="s">
        <v>15</v>
      </c>
      <c r="C2" s="46" t="s">
        <v>16</v>
      </c>
      <c r="D2" s="46" t="s">
        <v>17</v>
      </c>
      <c r="E2" s="47" t="s">
        <v>108</v>
      </c>
    </row>
    <row r="3" spans="1:13" ht="60" customHeight="1" x14ac:dyDescent="0.35">
      <c r="A3" s="48" t="s">
        <v>103</v>
      </c>
      <c r="B3" s="46">
        <f>COUNTA('Names and scores'!H5:H501)</f>
        <v>3</v>
      </c>
      <c r="C3" s="46">
        <f>COUNTA('Names and scores'!J5:J501)</f>
        <v>3</v>
      </c>
      <c r="D3" s="46">
        <f>COUNTA('Names and scores'!I5:I501)</f>
        <v>3</v>
      </c>
      <c r="E3" s="46">
        <f>COUNTA('Names and scores'!K5:K501)</f>
        <v>3</v>
      </c>
    </row>
    <row r="4" spans="1:13" x14ac:dyDescent="0.35">
      <c r="A4" t="s">
        <v>86</v>
      </c>
      <c r="B4" s="49">
        <f>COUNTIFS('Names and scores'!S5:S501, "&gt;99")</f>
        <v>1</v>
      </c>
      <c r="C4" s="49">
        <f>COUNTIFS('Names and scores'!T5:T501, "&gt;99")</f>
        <v>2</v>
      </c>
      <c r="D4" s="49">
        <f>COUNTIFS('Names and scores'!U5:U501, "&gt;99")</f>
        <v>3</v>
      </c>
      <c r="E4" s="49">
        <f>COUNTIFS('Names and scores'!V5:V501, "&gt;99")</f>
        <v>0</v>
      </c>
      <c r="G4" s="134" t="s">
        <v>59</v>
      </c>
      <c r="H4" s="135"/>
    </row>
    <row r="5" spans="1:13" x14ac:dyDescent="0.35">
      <c r="A5" t="s">
        <v>87</v>
      </c>
      <c r="B5" s="49">
        <f>COUNTIFS('Names and scores'!S5:S501, "&gt;109")</f>
        <v>1</v>
      </c>
      <c r="C5" s="49">
        <f>COUNTIFS('Names and scores'!T5:T501, "&gt;109")</f>
        <v>0</v>
      </c>
      <c r="D5" s="49">
        <f>COUNTIFS('Names and scores'!U5:U501, "&gt;109")</f>
        <v>1</v>
      </c>
      <c r="E5" s="49">
        <f>COUNTIFS('Names and scores'!V5:V501, "&gt;109")</f>
        <v>0</v>
      </c>
      <c r="G5" s="136"/>
      <c r="H5" s="137"/>
    </row>
    <row r="6" spans="1:13" x14ac:dyDescent="0.35">
      <c r="A6" s="1" t="s">
        <v>101</v>
      </c>
      <c r="B6" s="41">
        <f>B4/B3</f>
        <v>0.33333333333333331</v>
      </c>
      <c r="C6" s="41">
        <f t="shared" ref="C6:E6" si="0">C4/C3</f>
        <v>0.66666666666666663</v>
      </c>
      <c r="D6" s="41">
        <f t="shared" si="0"/>
        <v>1</v>
      </c>
      <c r="E6" s="41">
        <f t="shared" si="0"/>
        <v>0</v>
      </c>
    </row>
    <row r="7" spans="1:13" x14ac:dyDescent="0.35">
      <c r="A7" s="1" t="s">
        <v>102</v>
      </c>
      <c r="B7" s="41">
        <f>B5/B3</f>
        <v>0.33333333333333331</v>
      </c>
      <c r="C7" s="41">
        <f t="shared" ref="C7:E7" si="1">C5/C3</f>
        <v>0</v>
      </c>
      <c r="D7" s="41">
        <f t="shared" si="1"/>
        <v>0.33333333333333331</v>
      </c>
      <c r="E7" s="41">
        <f t="shared" si="1"/>
        <v>0</v>
      </c>
      <c r="G7" s="138" t="s">
        <v>110</v>
      </c>
      <c r="H7" s="138"/>
    </row>
    <row r="8" spans="1:13" x14ac:dyDescent="0.35">
      <c r="B8" s="38"/>
      <c r="C8" s="38"/>
      <c r="D8" s="38"/>
      <c r="G8" s="138"/>
      <c r="H8" s="138"/>
    </row>
    <row r="9" spans="1:13" x14ac:dyDescent="0.35">
      <c r="A9" t="s">
        <v>88</v>
      </c>
      <c r="B9" s="49">
        <f>COUNT('Names and scores'!S5:S501)</f>
        <v>2</v>
      </c>
      <c r="C9" s="50" t="s">
        <v>96</v>
      </c>
      <c r="D9" s="49">
        <f>COUNT('Names and scores'!U5:U501)</f>
        <v>3</v>
      </c>
      <c r="E9" s="49">
        <f>COUNT('Names and scores'!V5:V501)</f>
        <v>1</v>
      </c>
    </row>
    <row r="10" spans="1:13" x14ac:dyDescent="0.35">
      <c r="A10" s="1" t="s">
        <v>89</v>
      </c>
      <c r="B10" s="51">
        <f>B13/B9</f>
        <v>102</v>
      </c>
      <c r="C10" s="50" t="s">
        <v>96</v>
      </c>
      <c r="D10" s="51">
        <f>D13/D9</f>
        <v>105.66666666666667</v>
      </c>
      <c r="E10" s="51">
        <f>E13/E9</f>
        <v>98</v>
      </c>
      <c r="G10" s="139" t="s">
        <v>116</v>
      </c>
      <c r="H10" s="139"/>
      <c r="I10" s="139"/>
      <c r="J10" s="139"/>
      <c r="K10" s="139"/>
      <c r="L10" s="139"/>
      <c r="M10" s="139"/>
    </row>
    <row r="11" spans="1:13" x14ac:dyDescent="0.35">
      <c r="B11" s="38"/>
      <c r="C11" s="38"/>
      <c r="D11" s="38"/>
      <c r="G11" s="139"/>
      <c r="H11" s="139"/>
      <c r="I11" s="139"/>
      <c r="J11" s="139"/>
      <c r="K11" s="139"/>
      <c r="L11" s="139"/>
      <c r="M11" s="139"/>
    </row>
    <row r="12" spans="1:13" x14ac:dyDescent="0.35">
      <c r="B12" s="38"/>
      <c r="C12" s="38"/>
      <c r="D12" s="38"/>
      <c r="G12" s="139"/>
      <c r="H12" s="139"/>
      <c r="I12" s="139"/>
      <c r="J12" s="139"/>
      <c r="K12" s="139"/>
      <c r="L12" s="139"/>
      <c r="M12" s="139"/>
    </row>
    <row r="13" spans="1:13" ht="11.5" customHeight="1" x14ac:dyDescent="0.35">
      <c r="A13" t="s">
        <v>100</v>
      </c>
      <c r="B13">
        <f>SUM('Names and scores'!S5:S501)</f>
        <v>204</v>
      </c>
      <c r="D13">
        <f>SUM('Names and scores'!U5:U501)</f>
        <v>317</v>
      </c>
      <c r="E13">
        <f>SUM('Names and scores'!V5:V501)</f>
        <v>98</v>
      </c>
      <c r="G13" s="139"/>
      <c r="H13" s="139"/>
      <c r="I13" s="139"/>
      <c r="J13" s="139"/>
      <c r="K13" s="139"/>
      <c r="L13" s="139"/>
      <c r="M13" s="139"/>
    </row>
    <row r="14" spans="1:13" x14ac:dyDescent="0.35">
      <c r="G14" s="139"/>
      <c r="H14" s="139"/>
      <c r="I14" s="139"/>
      <c r="J14" s="139"/>
      <c r="K14" s="139"/>
      <c r="L14" s="139"/>
      <c r="M14" s="139"/>
    </row>
  </sheetData>
  <sheetProtection algorithmName="SHA-512" hashValue="nLulfK2+wMSsCiM4EjbogmIb1YQyqVb9QZP5GnIHuK+Xh9EdTNYLFzLq31FmVZVuXODxe6I1fpa5Ckzaf2d98w==" saltValue="JH0uVMnXIuyHAATkzThF2A==" spinCount="100000" sheet="1" objects="1" scenarios="1"/>
  <mergeCells count="3">
    <mergeCell ref="G4:H5"/>
    <mergeCell ref="G7:H8"/>
    <mergeCell ref="G10:M14"/>
  </mergeCells>
  <hyperlinks>
    <hyperlink ref="G4:H5" location="'Names and scores'!A1" display="Back to individual pupil data" xr:uid="{14F233AE-D1A9-4CCD-B3B8-0E69262F4CFD}"/>
    <hyperlink ref="G7:H8" location="'Progress Summary'!A1" display="Click here for Progress" xr:uid="{23692314-AE4B-4F6B-BA66-7927709F712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7"/>
  <sheetViews>
    <sheetView zoomScaleNormal="100" workbookViewId="0">
      <selection activeCell="O9" sqref="O9"/>
    </sheetView>
  </sheetViews>
  <sheetFormatPr defaultRowHeight="14.5" x14ac:dyDescent="0.35"/>
  <cols>
    <col min="5" max="7" width="9.54296875" bestFit="1" customWidth="1"/>
    <col min="8" max="8" width="3.1796875" customWidth="1"/>
  </cols>
  <sheetData>
    <row r="1" spans="1:15" ht="19" thickBot="1" x14ac:dyDescent="0.5">
      <c r="A1" s="173" t="s">
        <v>49</v>
      </c>
      <c r="B1" s="174"/>
      <c r="C1" s="174"/>
      <c r="D1" s="175"/>
      <c r="E1" s="52"/>
      <c r="F1" s="52"/>
      <c r="G1" s="53"/>
    </row>
    <row r="2" spans="1:15" ht="18.75" customHeight="1" x14ac:dyDescent="0.35">
      <c r="A2" s="2"/>
      <c r="B2" t="s">
        <v>45</v>
      </c>
      <c r="E2" s="46" t="s">
        <v>15</v>
      </c>
      <c r="F2" s="46" t="s">
        <v>16</v>
      </c>
      <c r="G2" s="46" t="s">
        <v>17</v>
      </c>
    </row>
    <row r="3" spans="1:15" x14ac:dyDescent="0.35">
      <c r="A3" s="143" t="s">
        <v>46</v>
      </c>
      <c r="B3" s="142"/>
      <c r="C3" s="142"/>
      <c r="D3" s="142"/>
      <c r="E3" s="49">
        <f>COUNT('Names and scores'!Z5:Z501)</f>
        <v>2</v>
      </c>
      <c r="F3" s="49">
        <f>COUNT('Names and scores'!AA5:AA501)</f>
        <v>3</v>
      </c>
      <c r="G3" s="49">
        <f>COUNT('Names and scores'!AB5:AB501)</f>
        <v>3</v>
      </c>
    </row>
    <row r="4" spans="1:15" x14ac:dyDescent="0.35">
      <c r="A4" s="143" t="s">
        <v>48</v>
      </c>
      <c r="B4" s="142"/>
      <c r="C4" s="142"/>
      <c r="D4" s="142"/>
      <c r="E4" s="54">
        <f>SUM('Names and scores'!Z5:Z501)/E3</f>
        <v>0.24000000000000199</v>
      </c>
      <c r="F4" s="54">
        <f>SUM('Names and scores'!AA5:AA501)/F3</f>
        <v>0.63333333333333519</v>
      </c>
      <c r="G4" s="54">
        <f>SUM('Names and scores'!AB5:AB501)/G3</f>
        <v>6.8633333333333342</v>
      </c>
      <c r="I4" s="134" t="s">
        <v>59</v>
      </c>
      <c r="J4" s="135"/>
    </row>
    <row r="5" spans="1:15" x14ac:dyDescent="0.35">
      <c r="A5" s="144" t="s">
        <v>47</v>
      </c>
      <c r="B5" s="145"/>
      <c r="C5" s="145"/>
      <c r="D5" s="145"/>
      <c r="E5" s="55">
        <f>VLOOKUP(E3,CI!$A$2:$B$500,2,FALSE)</f>
        <v>8.7174952411802327</v>
      </c>
      <c r="F5" s="55">
        <f>VLOOKUP(F3,CI!$A$2:$C$500,3,FALSE)</f>
        <v>6.8488221870640897</v>
      </c>
      <c r="G5" s="55">
        <f>VLOOKUP(G3,CI!$A$2:$D$500,4,FALSE)</f>
        <v>6.6911893977677845</v>
      </c>
      <c r="I5" s="136"/>
      <c r="J5" s="137"/>
    </row>
    <row r="6" spans="1:15" ht="11" customHeight="1" x14ac:dyDescent="0.35">
      <c r="A6" s="56"/>
      <c r="B6" s="56"/>
      <c r="C6" s="56"/>
      <c r="D6" s="56"/>
      <c r="E6" s="57"/>
      <c r="F6" s="57"/>
      <c r="G6" s="57"/>
    </row>
    <row r="7" spans="1:15" x14ac:dyDescent="0.35">
      <c r="A7" s="141" t="s">
        <v>50</v>
      </c>
      <c r="B7" s="141"/>
      <c r="C7" s="141"/>
      <c r="D7" s="141"/>
      <c r="E7" s="57">
        <f>E4+E5</f>
        <v>8.9574952411802347</v>
      </c>
      <c r="F7" s="57">
        <f t="shared" ref="F7:G7" si="0">F4+F5</f>
        <v>7.4821555203974253</v>
      </c>
      <c r="G7" s="57">
        <f t="shared" si="0"/>
        <v>13.55452273110112</v>
      </c>
      <c r="I7" s="138" t="s">
        <v>111</v>
      </c>
      <c r="J7" s="138"/>
    </row>
    <row r="8" spans="1:15" x14ac:dyDescent="0.35">
      <c r="A8" s="141" t="s">
        <v>51</v>
      </c>
      <c r="B8" s="141"/>
      <c r="C8" s="141"/>
      <c r="D8" s="141"/>
      <c r="E8" s="57">
        <f>E4-E5</f>
        <v>-8.4774952411802307</v>
      </c>
      <c r="F8" s="57">
        <f t="shared" ref="F8:G8" si="1">F4-F5</f>
        <v>-6.2154888537307542</v>
      </c>
      <c r="G8" s="57">
        <f t="shared" si="1"/>
        <v>0.17214393556554963</v>
      </c>
      <c r="I8" s="138"/>
      <c r="J8" s="138"/>
    </row>
    <row r="9" spans="1:15" ht="10.5" customHeight="1" x14ac:dyDescent="0.35">
      <c r="A9" s="142"/>
      <c r="B9" s="142"/>
      <c r="C9" s="142"/>
      <c r="D9" s="142"/>
    </row>
    <row r="10" spans="1:15" ht="35.25" customHeight="1" x14ac:dyDescent="0.35">
      <c r="A10" s="140" t="s">
        <v>53</v>
      </c>
      <c r="B10" s="140"/>
      <c r="C10" s="140"/>
      <c r="D10" s="140"/>
      <c r="E10" s="58" t="str">
        <f>IF(E7&lt;0,"Sig-",IF(E8&gt;0,"Sig+","Average"))</f>
        <v>Average</v>
      </c>
      <c r="F10" s="58" t="str">
        <f t="shared" ref="F10" si="2">IF(F7&lt;0,"Sig-",IF(F8&gt;0,"Sig+","Average"))</f>
        <v>Average</v>
      </c>
      <c r="G10" s="58" t="str">
        <f>IF(G7&lt;0,"Sig-",IF(G8&gt;0,"Sig+","Average"))</f>
        <v>Sig+</v>
      </c>
      <c r="I10" s="139" t="s">
        <v>116</v>
      </c>
      <c r="J10" s="139"/>
      <c r="K10" s="139"/>
      <c r="L10" s="139"/>
      <c r="M10" s="139"/>
      <c r="N10" s="139"/>
      <c r="O10" s="139"/>
    </row>
    <row r="11" spans="1:15" x14ac:dyDescent="0.35">
      <c r="A11" s="6"/>
      <c r="B11" s="6"/>
      <c r="C11" s="6"/>
      <c r="D11" s="6"/>
      <c r="I11" s="139"/>
      <c r="J11" s="139"/>
      <c r="K11" s="139"/>
      <c r="L11" s="139"/>
      <c r="M11" s="139"/>
      <c r="N11" s="139"/>
      <c r="O11" s="139"/>
    </row>
    <row r="12" spans="1:15" x14ac:dyDescent="0.35">
      <c r="I12" s="139"/>
      <c r="J12" s="139"/>
      <c r="K12" s="139"/>
      <c r="L12" s="139"/>
      <c r="M12" s="139"/>
      <c r="N12" s="139"/>
      <c r="O12" s="139"/>
    </row>
    <row r="13" spans="1:15" x14ac:dyDescent="0.35">
      <c r="A13" s="59"/>
      <c r="B13" s="59"/>
      <c r="C13" s="59"/>
      <c r="D13" s="59"/>
      <c r="I13" s="139"/>
      <c r="J13" s="139"/>
      <c r="K13" s="139"/>
      <c r="L13" s="139"/>
      <c r="M13" s="139"/>
      <c r="N13" s="139"/>
      <c r="O13" s="139"/>
    </row>
    <row r="14" spans="1:15" x14ac:dyDescent="0.35">
      <c r="I14" s="139"/>
      <c r="J14" s="139"/>
      <c r="K14" s="139"/>
      <c r="L14" s="139"/>
      <c r="M14" s="139"/>
      <c r="N14" s="139"/>
      <c r="O14" s="139"/>
    </row>
    <row r="15" spans="1:15" x14ac:dyDescent="0.35">
      <c r="A15" s="6"/>
      <c r="B15" s="6"/>
      <c r="C15" s="6"/>
      <c r="D15" s="6"/>
    </row>
    <row r="16" spans="1:15" x14ac:dyDescent="0.35">
      <c r="A16" s="6"/>
      <c r="B16" s="6"/>
      <c r="C16" s="6"/>
      <c r="D16" s="6"/>
    </row>
    <row r="17" spans="1:4" x14ac:dyDescent="0.35">
      <c r="A17" s="6"/>
      <c r="B17" s="6"/>
      <c r="C17" s="6"/>
      <c r="D17" s="6"/>
    </row>
  </sheetData>
  <sheetProtection algorithmName="SHA-512" hashValue="S9pCGQgmL4ZepmOL+y19k2VJA2kikpNU3wRf0c+SZW2LIW6JOB82q3ZJfpNlOoLV2lKptYvQ0vhRNMbR8i0mhg==" saltValue="5Idr/tSUJ3BCqZkC6Q5Qsg==" spinCount="100000" sheet="1" objects="1" scenarios="1"/>
  <mergeCells count="11">
    <mergeCell ref="I4:J5"/>
    <mergeCell ref="A10:D10"/>
    <mergeCell ref="A1:D1"/>
    <mergeCell ref="A7:D7"/>
    <mergeCell ref="A9:D9"/>
    <mergeCell ref="A8:D8"/>
    <mergeCell ref="A3:D3"/>
    <mergeCell ref="A4:D4"/>
    <mergeCell ref="A5:D5"/>
    <mergeCell ref="I7:J8"/>
    <mergeCell ref="I10:O14"/>
  </mergeCells>
  <conditionalFormatting sqref="E4:G4">
    <cfRule type="expression" dxfId="4" priority="4">
      <formula>E8&gt;0</formula>
    </cfRule>
    <cfRule type="expression" dxfId="3" priority="5">
      <formula>E7&lt;0</formula>
    </cfRule>
  </conditionalFormatting>
  <conditionalFormatting sqref="E10:G10">
    <cfRule type="expression" dxfId="2" priority="1" stopIfTrue="1">
      <formula>E7&lt;0</formula>
    </cfRule>
    <cfRule type="expression" dxfId="1" priority="2" stopIfTrue="1">
      <formula>E8&gt;0</formula>
    </cfRule>
    <cfRule type="expression" dxfId="0" priority="3">
      <formula>E7&gt;=0</formula>
    </cfRule>
  </conditionalFormatting>
  <hyperlinks>
    <hyperlink ref="I4:J5" location="'Names and scores'!A1" display="Back to individual pupil data" xr:uid="{00000000-0004-0000-0100-000000000000}"/>
    <hyperlink ref="I7:J8" location="'Attainment Summary'!A1" display="Click here for Attainment" xr:uid="{FEBFF12B-B086-405B-8434-AAC0326DA379}"/>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342"/>
  <sheetViews>
    <sheetView zoomScale="70" zoomScaleNormal="70" workbookViewId="0">
      <selection activeCell="F16" sqref="F16"/>
    </sheetView>
  </sheetViews>
  <sheetFormatPr defaultRowHeight="14.5" x14ac:dyDescent="0.35"/>
  <cols>
    <col min="1" max="1" width="13.54296875" customWidth="1"/>
    <col min="2" max="2" width="10.453125" style="3" customWidth="1"/>
    <col min="3" max="3" width="11.1796875" style="3" customWidth="1"/>
    <col min="4" max="4" width="11.6328125" customWidth="1"/>
    <col min="5" max="5" width="11.54296875" customWidth="1"/>
    <col min="6" max="6" width="13.7265625" customWidth="1"/>
    <col min="8" max="8" width="18.1796875" customWidth="1"/>
    <col min="9" max="15" width="9.1796875" customWidth="1"/>
    <col min="16" max="16" width="12.54296875" customWidth="1"/>
    <col min="18" max="18" width="10.26953125" customWidth="1"/>
  </cols>
  <sheetData>
    <row r="1" spans="1:24" ht="81.75" customHeight="1" thickBot="1" x14ac:dyDescent="0.4">
      <c r="A1" s="60" t="s">
        <v>0</v>
      </c>
      <c r="B1" s="47" t="s">
        <v>4</v>
      </c>
      <c r="C1" s="47" t="s">
        <v>2</v>
      </c>
      <c r="D1" s="61" t="s">
        <v>3</v>
      </c>
      <c r="E1" s="61" t="s">
        <v>1</v>
      </c>
      <c r="F1" s="62" t="s">
        <v>8</v>
      </c>
      <c r="G1" s="13"/>
      <c r="H1" s="63" t="s">
        <v>117</v>
      </c>
      <c r="I1" s="13"/>
      <c r="J1" s="12"/>
      <c r="K1" s="12"/>
      <c r="L1" s="13"/>
      <c r="M1" s="13"/>
      <c r="N1" s="13"/>
      <c r="O1" s="13"/>
      <c r="P1" s="13"/>
      <c r="Q1" s="13"/>
      <c r="R1" s="13"/>
      <c r="S1" s="13"/>
      <c r="T1" s="13"/>
      <c r="U1" s="13"/>
      <c r="V1" s="13"/>
      <c r="W1" s="13"/>
      <c r="X1" s="13"/>
    </row>
    <row r="2" spans="1:24" ht="16" thickBot="1" x14ac:dyDescent="0.4">
      <c r="A2" s="64">
        <v>0</v>
      </c>
      <c r="B2" s="65" t="s">
        <v>6</v>
      </c>
      <c r="C2" s="66">
        <v>1</v>
      </c>
      <c r="D2" s="67">
        <v>62.84</v>
      </c>
      <c r="E2" s="67">
        <v>62.56</v>
      </c>
      <c r="F2" s="67">
        <v>63.04</v>
      </c>
      <c r="G2" s="68"/>
      <c r="H2" s="68"/>
      <c r="I2" s="68"/>
      <c r="J2" s="67"/>
      <c r="K2" s="7"/>
      <c r="L2" s="14"/>
      <c r="M2" s="14"/>
      <c r="N2" s="14"/>
      <c r="O2" s="15"/>
      <c r="P2" s="15"/>
      <c r="Q2" s="15"/>
      <c r="R2" s="9"/>
      <c r="S2" s="9"/>
      <c r="T2" s="9"/>
      <c r="U2" s="9"/>
      <c r="V2" s="9"/>
      <c r="W2" s="9"/>
      <c r="X2" s="9"/>
    </row>
    <row r="3" spans="1:24" ht="16" thickBot="1" x14ac:dyDescent="0.4">
      <c r="A3" s="64">
        <v>1.5</v>
      </c>
      <c r="B3" s="65" t="s">
        <v>6</v>
      </c>
      <c r="C3" s="66">
        <f>C2+1</f>
        <v>2</v>
      </c>
      <c r="D3" s="69">
        <v>67.92</v>
      </c>
      <c r="E3" s="69">
        <v>67.12</v>
      </c>
      <c r="F3" s="69">
        <v>67.989999999999995</v>
      </c>
      <c r="G3" s="68"/>
      <c r="H3" s="68"/>
      <c r="I3" s="68"/>
      <c r="J3" s="69"/>
      <c r="K3" s="7"/>
      <c r="L3" s="14"/>
      <c r="M3" s="14"/>
      <c r="N3" s="14"/>
      <c r="O3" s="15"/>
      <c r="P3" s="15"/>
      <c r="Q3" s="15"/>
      <c r="R3" s="9"/>
      <c r="S3" s="9"/>
      <c r="T3" s="9"/>
      <c r="U3" s="9"/>
      <c r="V3" s="9"/>
      <c r="W3" s="9"/>
      <c r="X3" s="9"/>
    </row>
    <row r="4" spans="1:24" ht="16" thickBot="1" x14ac:dyDescent="0.4">
      <c r="A4" s="64">
        <v>1.75</v>
      </c>
      <c r="B4" s="65" t="s">
        <v>6</v>
      </c>
      <c r="C4" s="66">
        <f t="shared" ref="C4:C20" si="0">C3+1</f>
        <v>3</v>
      </c>
      <c r="D4" s="69">
        <v>70.8</v>
      </c>
      <c r="E4" s="69">
        <v>69.59</v>
      </c>
      <c r="F4" s="69">
        <v>70.959999999999994</v>
      </c>
      <c r="G4" s="68"/>
      <c r="H4" s="68"/>
      <c r="I4" s="68"/>
      <c r="J4" s="69"/>
      <c r="K4" s="7"/>
      <c r="L4" s="14"/>
      <c r="M4" s="14"/>
      <c r="N4" s="14"/>
      <c r="O4" s="15"/>
      <c r="P4" s="15"/>
      <c r="Q4" s="15"/>
      <c r="R4" s="9"/>
      <c r="S4" s="9"/>
      <c r="T4" s="9"/>
      <c r="U4" s="9"/>
      <c r="V4" s="9"/>
      <c r="W4" s="9"/>
      <c r="X4" s="9"/>
    </row>
    <row r="5" spans="1:24" ht="16" thickBot="1" x14ac:dyDescent="0.4">
      <c r="A5" s="64">
        <v>2</v>
      </c>
      <c r="B5" s="65" t="s">
        <v>6</v>
      </c>
      <c r="C5" s="66">
        <f t="shared" si="0"/>
        <v>4</v>
      </c>
      <c r="D5" s="69">
        <v>73.73</v>
      </c>
      <c r="E5" s="69">
        <v>72.34</v>
      </c>
      <c r="F5" s="69">
        <v>74.2</v>
      </c>
      <c r="G5" s="68"/>
      <c r="H5" s="68"/>
      <c r="I5" s="68"/>
      <c r="J5" s="69"/>
      <c r="K5" s="7"/>
      <c r="L5" s="14"/>
      <c r="M5" s="14"/>
      <c r="N5" s="14"/>
      <c r="O5" s="15"/>
      <c r="P5" s="15"/>
      <c r="Q5" s="15"/>
      <c r="R5" s="9"/>
      <c r="S5" s="9"/>
      <c r="T5" s="9"/>
      <c r="U5" s="9"/>
      <c r="V5" s="9"/>
      <c r="W5" s="9"/>
      <c r="X5" s="9"/>
    </row>
    <row r="6" spans="1:24" ht="16" thickBot="1" x14ac:dyDescent="0.4">
      <c r="A6" s="64">
        <v>3</v>
      </c>
      <c r="B6" s="65" t="s">
        <v>6</v>
      </c>
      <c r="C6" s="66">
        <f t="shared" si="0"/>
        <v>5</v>
      </c>
      <c r="D6" s="69">
        <v>80.45</v>
      </c>
      <c r="E6" s="69">
        <v>77.94</v>
      </c>
      <c r="F6" s="69">
        <v>80.58</v>
      </c>
      <c r="G6" s="68"/>
      <c r="H6" s="68"/>
      <c r="I6" s="68"/>
      <c r="J6" s="69"/>
      <c r="K6" s="7"/>
      <c r="L6" s="14"/>
      <c r="M6" s="14"/>
      <c r="N6" s="14"/>
      <c r="O6" s="15"/>
      <c r="P6" s="15"/>
      <c r="Q6" s="15"/>
      <c r="R6" s="9"/>
      <c r="S6" s="9"/>
      <c r="T6" s="9"/>
      <c r="U6" s="9"/>
      <c r="V6" s="9"/>
      <c r="W6" s="9"/>
      <c r="X6" s="9"/>
    </row>
    <row r="7" spans="1:24" ht="16" thickBot="1" x14ac:dyDescent="0.4">
      <c r="A7" s="64">
        <v>3.25</v>
      </c>
      <c r="B7" s="65" t="s">
        <v>6</v>
      </c>
      <c r="C7" s="66">
        <f t="shared" si="0"/>
        <v>6</v>
      </c>
      <c r="D7" s="69">
        <v>82.13</v>
      </c>
      <c r="E7" s="69">
        <v>79.42</v>
      </c>
      <c r="F7" s="69">
        <v>82.26</v>
      </c>
      <c r="G7" s="68"/>
      <c r="H7" s="68"/>
      <c r="I7" s="68"/>
      <c r="J7" s="69"/>
      <c r="K7" s="7"/>
      <c r="L7" s="14"/>
      <c r="M7" s="14"/>
      <c r="N7" s="14"/>
      <c r="O7" s="15"/>
      <c r="P7" s="15"/>
      <c r="Q7" s="15"/>
      <c r="R7" s="9"/>
      <c r="S7" s="9"/>
      <c r="T7" s="9"/>
      <c r="U7" s="9"/>
      <c r="V7" s="9"/>
      <c r="W7" s="9"/>
      <c r="X7" s="9"/>
    </row>
    <row r="8" spans="1:24" ht="16" thickBot="1" x14ac:dyDescent="0.4">
      <c r="A8" s="64">
        <v>3.5</v>
      </c>
      <c r="B8" s="65" t="s">
        <v>6</v>
      </c>
      <c r="C8" s="66">
        <f t="shared" si="0"/>
        <v>7</v>
      </c>
      <c r="D8" s="69">
        <v>85.81</v>
      </c>
      <c r="E8" s="69">
        <v>82.49</v>
      </c>
      <c r="F8" s="69">
        <v>85.43</v>
      </c>
      <c r="G8" s="68"/>
      <c r="H8" s="68"/>
      <c r="I8" s="68"/>
      <c r="J8" s="69"/>
      <c r="K8" s="7"/>
      <c r="L8" s="14"/>
      <c r="M8" s="14"/>
      <c r="N8" s="14"/>
      <c r="O8" s="15"/>
      <c r="P8" s="15"/>
      <c r="Q8" s="15"/>
      <c r="R8" s="9"/>
      <c r="S8" s="9"/>
      <c r="T8" s="9"/>
      <c r="U8" s="9"/>
      <c r="V8" s="9"/>
      <c r="W8" s="9"/>
      <c r="X8" s="9"/>
    </row>
    <row r="9" spans="1:24" ht="16" thickBot="1" x14ac:dyDescent="0.4">
      <c r="A9" s="64">
        <v>3.75</v>
      </c>
      <c r="B9" s="65" t="s">
        <v>6</v>
      </c>
      <c r="C9" s="66">
        <f t="shared" si="0"/>
        <v>8</v>
      </c>
      <c r="D9" s="69">
        <v>88.57</v>
      </c>
      <c r="E9" s="69">
        <v>84.52</v>
      </c>
      <c r="F9" s="69">
        <v>88.07</v>
      </c>
      <c r="G9" s="68"/>
      <c r="H9" s="68"/>
      <c r="I9" s="68"/>
      <c r="J9" s="69"/>
      <c r="K9" s="7"/>
      <c r="L9" s="14"/>
      <c r="M9" s="14"/>
      <c r="N9" s="14"/>
      <c r="O9" s="15"/>
      <c r="P9" s="15"/>
      <c r="Q9" s="15"/>
      <c r="R9" s="9"/>
      <c r="S9" s="9"/>
      <c r="T9" s="9"/>
      <c r="U9" s="9"/>
      <c r="V9" s="9"/>
      <c r="W9" s="9"/>
      <c r="X9" s="9"/>
    </row>
    <row r="10" spans="1:24" ht="16" thickBot="1" x14ac:dyDescent="0.4">
      <c r="A10" s="64">
        <v>4</v>
      </c>
      <c r="B10" s="65" t="s">
        <v>6</v>
      </c>
      <c r="C10" s="66">
        <f t="shared" si="0"/>
        <v>9</v>
      </c>
      <c r="D10" s="69">
        <v>90.54</v>
      </c>
      <c r="E10" s="69">
        <v>86.67</v>
      </c>
      <c r="F10" s="69">
        <v>89.41</v>
      </c>
      <c r="G10" s="68"/>
      <c r="H10" s="68"/>
      <c r="I10" s="68"/>
      <c r="J10" s="69"/>
      <c r="K10" s="7"/>
      <c r="L10" s="14"/>
      <c r="M10" s="14"/>
      <c r="N10" s="14"/>
      <c r="O10" s="15"/>
      <c r="P10" s="15"/>
      <c r="Q10" s="15"/>
      <c r="R10" s="9"/>
      <c r="S10" s="9"/>
      <c r="T10" s="9"/>
      <c r="U10" s="9"/>
      <c r="V10" s="9"/>
      <c r="W10" s="9"/>
      <c r="X10" s="9"/>
    </row>
    <row r="11" spans="1:24" ht="16" thickBot="1" x14ac:dyDescent="0.4">
      <c r="A11" s="64">
        <v>4.01</v>
      </c>
      <c r="B11" s="65" t="s">
        <v>6</v>
      </c>
      <c r="C11" s="66">
        <f t="shared" si="0"/>
        <v>10</v>
      </c>
      <c r="D11" s="69">
        <v>92.24</v>
      </c>
      <c r="E11" s="69">
        <v>87.85</v>
      </c>
      <c r="F11" s="69">
        <v>92.19</v>
      </c>
      <c r="G11" s="68"/>
      <c r="H11" s="68"/>
      <c r="I11" s="68"/>
      <c r="J11" s="69"/>
      <c r="K11" s="7"/>
      <c r="L11" s="14"/>
      <c r="M11" s="14"/>
      <c r="N11" s="14"/>
      <c r="O11" s="15"/>
      <c r="P11" s="15"/>
      <c r="Q11" s="15"/>
      <c r="R11" s="9"/>
      <c r="S11" s="9"/>
      <c r="T11" s="9"/>
      <c r="U11" s="9"/>
      <c r="V11" s="9"/>
      <c r="W11" s="9"/>
      <c r="X11" s="9"/>
    </row>
    <row r="12" spans="1:24" ht="16" thickBot="1" x14ac:dyDescent="0.4">
      <c r="A12" s="64">
        <v>5</v>
      </c>
      <c r="B12" s="65" t="s">
        <v>6</v>
      </c>
      <c r="C12" s="66">
        <f t="shared" si="0"/>
        <v>11</v>
      </c>
      <c r="D12" s="69">
        <v>94.22</v>
      </c>
      <c r="E12" s="69">
        <v>89.76</v>
      </c>
      <c r="F12" s="69">
        <v>93.38</v>
      </c>
      <c r="G12" s="68"/>
      <c r="H12" s="68"/>
      <c r="I12" s="68"/>
      <c r="J12" s="69"/>
      <c r="K12" s="7"/>
      <c r="L12" s="14"/>
      <c r="M12" s="14"/>
      <c r="N12" s="14"/>
      <c r="O12" s="15"/>
      <c r="P12" s="15"/>
      <c r="Q12" s="15"/>
      <c r="R12" s="9"/>
      <c r="S12" s="9"/>
      <c r="T12" s="9"/>
      <c r="U12" s="9"/>
      <c r="V12" s="9"/>
      <c r="W12" s="9"/>
      <c r="X12" s="9"/>
    </row>
    <row r="13" spans="1:24" ht="16" thickBot="1" x14ac:dyDescent="0.4">
      <c r="A13" s="64">
        <v>5.01</v>
      </c>
      <c r="B13" s="65" t="s">
        <v>6</v>
      </c>
      <c r="C13" s="66">
        <f t="shared" si="0"/>
        <v>12</v>
      </c>
      <c r="D13" s="69">
        <v>95.58</v>
      </c>
      <c r="E13" s="69">
        <v>90.33</v>
      </c>
      <c r="F13" s="69">
        <v>95.09</v>
      </c>
      <c r="G13" s="68"/>
      <c r="H13" s="68"/>
      <c r="I13" s="68"/>
      <c r="J13" s="69"/>
      <c r="K13" s="7"/>
      <c r="L13" s="14"/>
      <c r="M13" s="14"/>
      <c r="N13" s="14"/>
      <c r="O13" s="15"/>
      <c r="P13" s="15"/>
      <c r="Q13" s="15"/>
      <c r="R13" s="9"/>
      <c r="S13" s="9"/>
      <c r="T13" s="9"/>
      <c r="U13" s="9"/>
      <c r="V13" s="9"/>
      <c r="W13" s="9"/>
      <c r="X13" s="9"/>
    </row>
    <row r="14" spans="1:24" ht="16" thickBot="1" x14ac:dyDescent="0.4">
      <c r="A14" s="64">
        <v>6</v>
      </c>
      <c r="B14" s="65" t="s">
        <v>6</v>
      </c>
      <c r="C14" s="66">
        <f t="shared" si="0"/>
        <v>13</v>
      </c>
      <c r="D14" s="69">
        <v>96.78</v>
      </c>
      <c r="E14" s="69">
        <v>93.02</v>
      </c>
      <c r="F14" s="69">
        <v>95.81</v>
      </c>
      <c r="G14" s="68"/>
      <c r="H14" s="68"/>
      <c r="I14" s="68"/>
      <c r="J14" s="69"/>
      <c r="K14" s="7"/>
      <c r="L14" s="14"/>
      <c r="M14" s="14"/>
      <c r="N14" s="14"/>
      <c r="O14" s="15"/>
      <c r="P14" s="15"/>
      <c r="Q14" s="15"/>
      <c r="R14" s="9"/>
      <c r="S14" s="9"/>
      <c r="T14" s="9"/>
      <c r="U14" s="9"/>
      <c r="V14" s="9"/>
      <c r="W14" s="9"/>
      <c r="X14" s="9"/>
    </row>
    <row r="15" spans="1:24" ht="16" thickBot="1" x14ac:dyDescent="0.4">
      <c r="A15" s="64">
        <v>6.01</v>
      </c>
      <c r="B15" s="65" t="s">
        <v>6</v>
      </c>
      <c r="C15" s="66">
        <f t="shared" si="0"/>
        <v>14</v>
      </c>
      <c r="D15" s="69">
        <v>100.84</v>
      </c>
      <c r="E15" s="69">
        <v>96.35</v>
      </c>
      <c r="F15" s="69">
        <v>97.86</v>
      </c>
      <c r="G15" s="68"/>
      <c r="H15" s="68"/>
      <c r="I15" s="68"/>
      <c r="J15" s="69"/>
      <c r="K15" s="7"/>
      <c r="L15" s="14"/>
      <c r="M15" s="14"/>
      <c r="N15" s="14"/>
      <c r="O15" s="15"/>
      <c r="P15" s="15"/>
      <c r="Q15" s="15"/>
      <c r="R15" s="9"/>
      <c r="S15" s="9"/>
      <c r="T15" s="9"/>
      <c r="U15" s="9"/>
      <c r="V15" s="9"/>
      <c r="W15" s="9"/>
      <c r="X15" s="9"/>
    </row>
    <row r="16" spans="1:24" ht="16" thickBot="1" x14ac:dyDescent="0.4">
      <c r="A16" s="64">
        <v>7</v>
      </c>
      <c r="B16" s="65" t="s">
        <v>5</v>
      </c>
      <c r="C16" s="66">
        <f t="shared" si="0"/>
        <v>15</v>
      </c>
      <c r="D16" s="69">
        <v>101.03</v>
      </c>
      <c r="E16" s="69">
        <v>97.37</v>
      </c>
      <c r="F16" s="69">
        <v>100.92</v>
      </c>
      <c r="G16" s="68"/>
      <c r="H16" s="68"/>
      <c r="I16" s="68"/>
      <c r="J16" s="69"/>
      <c r="K16" s="7"/>
      <c r="L16" s="14"/>
      <c r="M16" s="14"/>
      <c r="N16" s="14"/>
      <c r="O16" s="15"/>
      <c r="P16" s="15"/>
      <c r="Q16" s="15"/>
      <c r="R16" s="9"/>
      <c r="S16" s="9"/>
      <c r="T16" s="9"/>
      <c r="U16" s="9"/>
      <c r="V16" s="9"/>
      <c r="W16" s="9"/>
      <c r="X16" s="9"/>
    </row>
    <row r="17" spans="1:24" ht="16" thickBot="1" x14ac:dyDescent="0.4">
      <c r="A17" s="64">
        <v>7.01</v>
      </c>
      <c r="B17" s="65" t="s">
        <v>5</v>
      </c>
      <c r="C17" s="66">
        <f t="shared" si="0"/>
        <v>16</v>
      </c>
      <c r="D17" s="69">
        <v>103.29</v>
      </c>
      <c r="E17" s="69">
        <v>98.23</v>
      </c>
      <c r="F17" s="69">
        <v>102.84</v>
      </c>
      <c r="G17" s="68"/>
      <c r="H17" s="68"/>
      <c r="I17" s="68"/>
      <c r="J17" s="69"/>
      <c r="K17" s="7"/>
      <c r="L17" s="14"/>
      <c r="M17" s="14"/>
      <c r="N17" s="14"/>
      <c r="O17" s="15"/>
      <c r="P17" s="15"/>
      <c r="Q17" s="15"/>
      <c r="R17" s="9"/>
      <c r="S17" s="9"/>
      <c r="T17" s="9"/>
      <c r="U17" s="9"/>
      <c r="V17" s="9"/>
      <c r="W17" s="9"/>
      <c r="X17" s="9"/>
    </row>
    <row r="18" spans="1:24" ht="16" thickBot="1" x14ac:dyDescent="0.4">
      <c r="A18" s="64">
        <v>8</v>
      </c>
      <c r="B18" s="65" t="s">
        <v>5</v>
      </c>
      <c r="C18" s="66">
        <f t="shared" si="0"/>
        <v>17</v>
      </c>
      <c r="D18" s="69">
        <v>105.38</v>
      </c>
      <c r="E18" s="69">
        <v>102.02</v>
      </c>
      <c r="F18" s="69">
        <v>104.61</v>
      </c>
      <c r="G18" s="68"/>
      <c r="H18" s="68"/>
      <c r="I18" s="68"/>
      <c r="J18" s="69"/>
      <c r="K18" s="7"/>
      <c r="L18" s="14"/>
      <c r="M18" s="14"/>
      <c r="N18" s="14"/>
      <c r="O18" s="15"/>
      <c r="P18" s="15"/>
      <c r="Q18" s="15"/>
      <c r="R18" s="9"/>
      <c r="S18" s="9"/>
      <c r="T18" s="9"/>
      <c r="U18" s="9"/>
      <c r="V18" s="9"/>
      <c r="W18" s="9"/>
      <c r="X18" s="9"/>
    </row>
    <row r="19" spans="1:24" ht="16" thickBot="1" x14ac:dyDescent="0.4">
      <c r="A19" s="64">
        <v>8.01</v>
      </c>
      <c r="B19" s="65" t="s">
        <v>7</v>
      </c>
      <c r="C19" s="66">
        <f t="shared" si="0"/>
        <v>18</v>
      </c>
      <c r="D19" s="69">
        <v>109.49</v>
      </c>
      <c r="E19" s="69">
        <v>104.71</v>
      </c>
      <c r="F19" s="69">
        <v>107.85</v>
      </c>
      <c r="G19" s="68"/>
      <c r="H19" s="68"/>
      <c r="I19" s="68"/>
      <c r="J19" s="69"/>
      <c r="K19" s="7"/>
      <c r="L19" s="14"/>
      <c r="M19" s="14"/>
      <c r="N19" s="14"/>
      <c r="O19" s="15"/>
      <c r="P19" s="15"/>
      <c r="Q19" s="15"/>
      <c r="R19" s="9"/>
      <c r="S19" s="9"/>
      <c r="T19" s="9"/>
      <c r="U19" s="9"/>
      <c r="V19" s="9"/>
      <c r="W19" s="9"/>
      <c r="X19" s="9"/>
    </row>
    <row r="20" spans="1:24" ht="16" thickBot="1" x14ac:dyDescent="0.4">
      <c r="A20" s="64">
        <v>9.5</v>
      </c>
      <c r="B20" s="65" t="s">
        <v>7</v>
      </c>
      <c r="C20" s="66">
        <f t="shared" si="0"/>
        <v>19</v>
      </c>
      <c r="D20" s="69">
        <v>111.28</v>
      </c>
      <c r="E20" s="69">
        <v>105.49</v>
      </c>
      <c r="F20" s="69">
        <v>110.84</v>
      </c>
      <c r="G20" s="68"/>
      <c r="H20" s="68"/>
      <c r="I20" s="68"/>
      <c r="J20" s="69"/>
      <c r="K20" s="7"/>
      <c r="L20" s="14"/>
      <c r="M20" s="14"/>
      <c r="N20" s="14"/>
      <c r="O20" s="15"/>
      <c r="P20" s="15"/>
      <c r="Q20" s="15"/>
      <c r="R20" s="9"/>
      <c r="S20" s="9"/>
      <c r="T20" s="9"/>
      <c r="U20" s="9"/>
      <c r="V20" s="9"/>
      <c r="W20" s="9"/>
      <c r="X20" s="9"/>
    </row>
    <row r="21" spans="1:24" ht="16" thickBot="1" x14ac:dyDescent="0.4">
      <c r="A21" s="64">
        <v>10</v>
      </c>
      <c r="B21" s="65" t="s">
        <v>7</v>
      </c>
      <c r="C21" s="66">
        <v>20</v>
      </c>
      <c r="D21" s="69">
        <v>113.29</v>
      </c>
      <c r="E21" s="69">
        <v>108.87</v>
      </c>
      <c r="F21" s="69">
        <v>112.14</v>
      </c>
      <c r="G21" s="68"/>
      <c r="H21" s="68"/>
      <c r="I21" s="68"/>
      <c r="J21" s="69"/>
      <c r="K21" s="7"/>
      <c r="L21" s="14"/>
      <c r="M21" s="14"/>
      <c r="N21" s="14"/>
      <c r="O21" s="15"/>
      <c r="P21" s="15"/>
      <c r="Q21" s="15"/>
      <c r="R21" s="9"/>
      <c r="S21" s="9"/>
      <c r="T21" s="9"/>
      <c r="U21" s="9"/>
      <c r="V21" s="9"/>
      <c r="W21" s="9"/>
      <c r="X21" s="9"/>
    </row>
    <row r="22" spans="1:24" ht="15.5" x14ac:dyDescent="0.35">
      <c r="A22" s="64"/>
      <c r="B22" s="65"/>
      <c r="C22" s="66"/>
      <c r="D22" s="9"/>
      <c r="E22" s="9"/>
      <c r="F22" s="9"/>
      <c r="G22" s="68"/>
      <c r="H22" s="68"/>
      <c r="I22" s="68"/>
      <c r="J22" s="7"/>
      <c r="K22" s="7"/>
      <c r="L22" s="14"/>
      <c r="M22" s="14"/>
      <c r="N22" s="14"/>
      <c r="O22" s="15"/>
      <c r="P22" s="15"/>
      <c r="Q22" s="15"/>
      <c r="R22" s="9"/>
      <c r="S22" s="9"/>
      <c r="T22" s="9"/>
      <c r="U22" s="9"/>
      <c r="V22" s="9"/>
      <c r="W22" s="9"/>
      <c r="X22" s="9"/>
    </row>
    <row r="23" spans="1:24" ht="15.5" x14ac:dyDescent="0.35">
      <c r="A23" s="64"/>
      <c r="B23" s="65"/>
      <c r="C23" s="66"/>
      <c r="D23" s="9"/>
      <c r="E23" s="9"/>
      <c r="F23" s="9"/>
      <c r="G23" s="68"/>
      <c r="H23" s="68"/>
      <c r="I23" s="68"/>
      <c r="J23" s="8"/>
      <c r="K23" s="8"/>
      <c r="L23" s="14"/>
      <c r="M23" s="14"/>
      <c r="N23" s="14"/>
      <c r="O23" s="15"/>
      <c r="P23" s="15"/>
      <c r="Q23" s="15"/>
      <c r="R23" s="9"/>
      <c r="S23" s="9"/>
      <c r="T23" s="9"/>
      <c r="U23" s="9"/>
      <c r="V23" s="9"/>
      <c r="W23" s="9"/>
      <c r="X23" s="9"/>
    </row>
    <row r="24" spans="1:24" ht="15.5" x14ac:dyDescent="0.35">
      <c r="A24" s="64"/>
      <c r="B24" s="65"/>
      <c r="C24" s="66"/>
      <c r="D24" s="9"/>
      <c r="E24" s="9"/>
      <c r="F24" s="9"/>
      <c r="G24" s="68"/>
      <c r="H24" s="68"/>
      <c r="I24" s="68"/>
      <c r="J24" s="8"/>
      <c r="K24" s="8"/>
      <c r="L24" s="14"/>
      <c r="M24" s="14"/>
      <c r="N24" s="14"/>
      <c r="O24" s="15"/>
      <c r="P24" s="15"/>
      <c r="Q24" s="15"/>
      <c r="R24" s="9"/>
      <c r="S24" s="9"/>
      <c r="T24" s="9"/>
      <c r="U24" s="9"/>
      <c r="V24" s="9"/>
      <c r="W24" s="9"/>
      <c r="X24" s="9"/>
    </row>
    <row r="25" spans="1:24" ht="15.5" x14ac:dyDescent="0.35">
      <c r="A25" s="70"/>
      <c r="B25" s="71"/>
      <c r="C25" s="66"/>
      <c r="D25" s="9"/>
      <c r="E25" s="9"/>
      <c r="F25" s="9"/>
      <c r="G25" s="68"/>
      <c r="H25" s="68"/>
      <c r="I25" s="68"/>
      <c r="J25" s="8"/>
      <c r="K25" s="8"/>
      <c r="L25" s="14"/>
      <c r="M25" s="14"/>
      <c r="N25" s="14"/>
      <c r="O25" s="15"/>
      <c r="P25" s="15"/>
      <c r="Q25" s="15"/>
      <c r="R25" s="9"/>
      <c r="S25" s="9"/>
      <c r="T25" s="9"/>
      <c r="U25" s="9"/>
      <c r="V25" s="9"/>
      <c r="W25" s="9"/>
      <c r="X25" s="9"/>
    </row>
    <row r="26" spans="1:24" x14ac:dyDescent="0.35">
      <c r="B26"/>
      <c r="C26"/>
      <c r="M26" s="9"/>
      <c r="N26" s="9"/>
      <c r="O26" s="9"/>
    </row>
    <row r="27" spans="1:24" x14ac:dyDescent="0.35">
      <c r="B27"/>
      <c r="C27"/>
      <c r="M27" s="9"/>
      <c r="N27" s="9"/>
      <c r="O27" s="9"/>
    </row>
    <row r="28" spans="1:24" x14ac:dyDescent="0.35">
      <c r="B28"/>
      <c r="C28"/>
      <c r="M28" s="9"/>
      <c r="N28" s="9"/>
      <c r="O28" s="9"/>
    </row>
    <row r="29" spans="1:24" x14ac:dyDescent="0.35">
      <c r="B29"/>
      <c r="C29"/>
      <c r="M29" s="9"/>
      <c r="N29" s="9"/>
      <c r="O29" s="9"/>
    </row>
    <row r="30" spans="1:24" x14ac:dyDescent="0.35">
      <c r="B30"/>
      <c r="C30"/>
      <c r="M30" s="9"/>
      <c r="N30" s="9"/>
      <c r="O30" s="9"/>
    </row>
    <row r="31" spans="1:24" x14ac:dyDescent="0.35">
      <c r="B31"/>
      <c r="C31"/>
      <c r="M31" s="9"/>
      <c r="N31" s="9"/>
      <c r="O31" s="9"/>
    </row>
    <row r="32" spans="1:24" x14ac:dyDescent="0.35">
      <c r="B32"/>
      <c r="C32"/>
      <c r="M32" s="9"/>
      <c r="N32" s="9"/>
      <c r="O32" s="9"/>
    </row>
    <row r="33" spans="2:15" x14ac:dyDescent="0.35">
      <c r="B33"/>
      <c r="C33"/>
      <c r="M33" s="9"/>
      <c r="N33" s="9"/>
      <c r="O33" s="9"/>
    </row>
    <row r="34" spans="2:15" x14ac:dyDescent="0.35">
      <c r="B34"/>
      <c r="C34"/>
      <c r="M34" s="9"/>
      <c r="N34" s="9"/>
      <c r="O34" s="9"/>
    </row>
    <row r="35" spans="2:15" x14ac:dyDescent="0.35">
      <c r="B35"/>
      <c r="C35"/>
      <c r="M35" s="9"/>
      <c r="N35" s="9"/>
      <c r="O35" s="9"/>
    </row>
    <row r="36" spans="2:15" x14ac:dyDescent="0.35">
      <c r="B36"/>
      <c r="C36"/>
      <c r="M36" s="9"/>
      <c r="N36" s="9"/>
      <c r="O36" s="9"/>
    </row>
    <row r="37" spans="2:15" x14ac:dyDescent="0.35">
      <c r="B37"/>
      <c r="C37"/>
      <c r="M37" s="9"/>
      <c r="N37" s="9"/>
      <c r="O37" s="9"/>
    </row>
    <row r="38" spans="2:15" x14ac:dyDescent="0.35">
      <c r="B38"/>
      <c r="C38"/>
      <c r="M38" s="9"/>
      <c r="N38" s="9"/>
      <c r="O38" s="9"/>
    </row>
    <row r="39" spans="2:15" x14ac:dyDescent="0.35">
      <c r="B39"/>
      <c r="C39"/>
      <c r="M39" s="9"/>
      <c r="N39" s="9"/>
      <c r="O39" s="9"/>
    </row>
    <row r="40" spans="2:15" x14ac:dyDescent="0.35">
      <c r="B40"/>
      <c r="C40"/>
    </row>
    <row r="41" spans="2:15" x14ac:dyDescent="0.35">
      <c r="B41"/>
      <c r="C41"/>
    </row>
    <row r="42" spans="2:15" x14ac:dyDescent="0.35">
      <c r="B42"/>
      <c r="C42"/>
    </row>
    <row r="43" spans="2:15" x14ac:dyDescent="0.35">
      <c r="B43"/>
      <c r="C43"/>
    </row>
    <row r="44" spans="2:15" x14ac:dyDescent="0.35">
      <c r="B44"/>
      <c r="C44"/>
    </row>
    <row r="45" spans="2:15" x14ac:dyDescent="0.35">
      <c r="B45"/>
      <c r="C45"/>
    </row>
    <row r="46" spans="2:15" x14ac:dyDescent="0.35">
      <c r="B46"/>
      <c r="C46"/>
    </row>
    <row r="47" spans="2:15" x14ac:dyDescent="0.35">
      <c r="B47"/>
      <c r="C47"/>
    </row>
    <row r="48" spans="2:15" x14ac:dyDescent="0.35">
      <c r="B48"/>
      <c r="C48"/>
    </row>
    <row r="49" spans="2:3" x14ac:dyDescent="0.35">
      <c r="B49"/>
      <c r="C49"/>
    </row>
    <row r="50" spans="2:3" x14ac:dyDescent="0.35">
      <c r="B50"/>
      <c r="C50"/>
    </row>
    <row r="51" spans="2:3" x14ac:dyDescent="0.35">
      <c r="B51"/>
      <c r="C51"/>
    </row>
    <row r="52" spans="2:3" x14ac:dyDescent="0.35">
      <c r="B52"/>
      <c r="C52"/>
    </row>
    <row r="53" spans="2:3" x14ac:dyDescent="0.35">
      <c r="B53"/>
      <c r="C53"/>
    </row>
    <row r="54" spans="2:3" x14ac:dyDescent="0.35">
      <c r="B54"/>
      <c r="C54"/>
    </row>
    <row r="55" spans="2:3" x14ac:dyDescent="0.35">
      <c r="B55"/>
      <c r="C55"/>
    </row>
    <row r="56" spans="2:3" x14ac:dyDescent="0.35">
      <c r="B56"/>
      <c r="C56"/>
    </row>
    <row r="57" spans="2:3" x14ac:dyDescent="0.35">
      <c r="B57"/>
      <c r="C57"/>
    </row>
    <row r="58" spans="2:3" x14ac:dyDescent="0.35">
      <c r="B58"/>
      <c r="C58"/>
    </row>
    <row r="59" spans="2:3" x14ac:dyDescent="0.35">
      <c r="B59"/>
      <c r="C59"/>
    </row>
    <row r="60" spans="2:3" x14ac:dyDescent="0.35">
      <c r="B60"/>
      <c r="C60"/>
    </row>
    <row r="61" spans="2:3" x14ac:dyDescent="0.35">
      <c r="B61"/>
      <c r="C61"/>
    </row>
    <row r="62" spans="2:3" x14ac:dyDescent="0.35">
      <c r="B62"/>
      <c r="C62"/>
    </row>
    <row r="63" spans="2:3" x14ac:dyDescent="0.35">
      <c r="B63"/>
      <c r="C63"/>
    </row>
    <row r="64" spans="2:3" x14ac:dyDescent="0.35">
      <c r="B64"/>
      <c r="C64"/>
    </row>
    <row r="65" spans="2:3" x14ac:dyDescent="0.35">
      <c r="B65"/>
      <c r="C65"/>
    </row>
    <row r="66" spans="2:3" x14ac:dyDescent="0.35">
      <c r="B66"/>
      <c r="C66"/>
    </row>
    <row r="67" spans="2:3" x14ac:dyDescent="0.35">
      <c r="B67"/>
      <c r="C67"/>
    </row>
    <row r="68" spans="2:3" x14ac:dyDescent="0.35">
      <c r="B68"/>
      <c r="C68"/>
    </row>
    <row r="69" spans="2:3" x14ac:dyDescent="0.35">
      <c r="B69"/>
      <c r="C69"/>
    </row>
    <row r="70" spans="2:3" x14ac:dyDescent="0.35">
      <c r="B70"/>
      <c r="C70"/>
    </row>
    <row r="71" spans="2:3" x14ac:dyDescent="0.35">
      <c r="B71"/>
      <c r="C71"/>
    </row>
    <row r="72" spans="2:3" x14ac:dyDescent="0.35">
      <c r="B72"/>
      <c r="C72"/>
    </row>
    <row r="73" spans="2:3" x14ac:dyDescent="0.35">
      <c r="B73"/>
      <c r="C73"/>
    </row>
    <row r="74" spans="2:3" x14ac:dyDescent="0.35">
      <c r="B74"/>
      <c r="C74"/>
    </row>
    <row r="75" spans="2:3" x14ac:dyDescent="0.35">
      <c r="B75"/>
      <c r="C75"/>
    </row>
    <row r="76" spans="2:3" x14ac:dyDescent="0.35">
      <c r="B76"/>
      <c r="C76"/>
    </row>
    <row r="77" spans="2:3" x14ac:dyDescent="0.35">
      <c r="B77"/>
      <c r="C77"/>
    </row>
    <row r="78" spans="2:3" x14ac:dyDescent="0.35">
      <c r="B78"/>
      <c r="C78"/>
    </row>
    <row r="79" spans="2:3" x14ac:dyDescent="0.35">
      <c r="B79"/>
      <c r="C79"/>
    </row>
    <row r="80" spans="2:3" x14ac:dyDescent="0.35">
      <c r="B80"/>
      <c r="C80"/>
    </row>
    <row r="81" spans="2:3" x14ac:dyDescent="0.35">
      <c r="B81"/>
      <c r="C81"/>
    </row>
    <row r="82" spans="2:3" x14ac:dyDescent="0.35">
      <c r="B82"/>
      <c r="C82"/>
    </row>
    <row r="83" spans="2:3" x14ac:dyDescent="0.35">
      <c r="B83"/>
      <c r="C83"/>
    </row>
    <row r="84" spans="2:3" x14ac:dyDescent="0.35">
      <c r="B84"/>
      <c r="C84"/>
    </row>
    <row r="85" spans="2:3" x14ac:dyDescent="0.35">
      <c r="B85"/>
      <c r="C85"/>
    </row>
    <row r="86" spans="2:3" x14ac:dyDescent="0.35">
      <c r="B86"/>
      <c r="C86"/>
    </row>
    <row r="87" spans="2:3" x14ac:dyDescent="0.35">
      <c r="B87"/>
      <c r="C87"/>
    </row>
    <row r="88" spans="2:3" x14ac:dyDescent="0.35">
      <c r="B88"/>
      <c r="C88"/>
    </row>
    <row r="89" spans="2:3" x14ac:dyDescent="0.35">
      <c r="B89"/>
      <c r="C89"/>
    </row>
    <row r="90" spans="2:3" x14ac:dyDescent="0.35">
      <c r="B90"/>
      <c r="C90"/>
    </row>
    <row r="91" spans="2:3" x14ac:dyDescent="0.35">
      <c r="B91"/>
      <c r="C91"/>
    </row>
    <row r="92" spans="2:3" x14ac:dyDescent="0.35">
      <c r="B92"/>
      <c r="C92"/>
    </row>
    <row r="93" spans="2:3" x14ac:dyDescent="0.35">
      <c r="B93"/>
      <c r="C93"/>
    </row>
    <row r="94" spans="2:3" x14ac:dyDescent="0.35">
      <c r="B94"/>
      <c r="C94"/>
    </row>
    <row r="95" spans="2:3" x14ac:dyDescent="0.35">
      <c r="B95"/>
      <c r="C95"/>
    </row>
    <row r="96" spans="2:3" x14ac:dyDescent="0.35">
      <c r="B96"/>
      <c r="C96"/>
    </row>
    <row r="97" spans="2:3" x14ac:dyDescent="0.35">
      <c r="B97"/>
      <c r="C97"/>
    </row>
    <row r="98" spans="2:3" x14ac:dyDescent="0.35">
      <c r="B98"/>
      <c r="C98"/>
    </row>
    <row r="99" spans="2:3" x14ac:dyDescent="0.35">
      <c r="B99"/>
      <c r="C99"/>
    </row>
    <row r="100" spans="2:3" x14ac:dyDescent="0.35">
      <c r="B100"/>
      <c r="C100"/>
    </row>
    <row r="101" spans="2:3" x14ac:dyDescent="0.35">
      <c r="B101"/>
      <c r="C101"/>
    </row>
    <row r="102" spans="2:3" x14ac:dyDescent="0.35">
      <c r="B102"/>
      <c r="C102"/>
    </row>
    <row r="103" spans="2:3" x14ac:dyDescent="0.35">
      <c r="B103"/>
      <c r="C103"/>
    </row>
    <row r="104" spans="2:3" x14ac:dyDescent="0.35">
      <c r="B104"/>
      <c r="C104"/>
    </row>
    <row r="105" spans="2:3" x14ac:dyDescent="0.35">
      <c r="B105"/>
      <c r="C105"/>
    </row>
    <row r="106" spans="2:3" x14ac:dyDescent="0.35">
      <c r="B106"/>
      <c r="C106"/>
    </row>
    <row r="107" spans="2:3" x14ac:dyDescent="0.35">
      <c r="B107"/>
      <c r="C107"/>
    </row>
    <row r="108" spans="2:3" x14ac:dyDescent="0.35">
      <c r="B108"/>
      <c r="C108"/>
    </row>
    <row r="109" spans="2:3" x14ac:dyDescent="0.35">
      <c r="B109"/>
      <c r="C109"/>
    </row>
    <row r="110" spans="2:3" x14ac:dyDescent="0.35">
      <c r="B110"/>
      <c r="C110"/>
    </row>
    <row r="111" spans="2:3" x14ac:dyDescent="0.35">
      <c r="B111"/>
      <c r="C111"/>
    </row>
    <row r="112" spans="2:3" x14ac:dyDescent="0.35">
      <c r="B112"/>
      <c r="C112"/>
    </row>
    <row r="113" spans="2:3" x14ac:dyDescent="0.35">
      <c r="B113"/>
      <c r="C113"/>
    </row>
    <row r="114" spans="2:3" x14ac:dyDescent="0.35">
      <c r="B114"/>
      <c r="C114"/>
    </row>
    <row r="115" spans="2:3" x14ac:dyDescent="0.35">
      <c r="B115"/>
      <c r="C115"/>
    </row>
    <row r="116" spans="2:3" x14ac:dyDescent="0.35">
      <c r="B116"/>
      <c r="C116"/>
    </row>
    <row r="117" spans="2:3" x14ac:dyDescent="0.35">
      <c r="B117"/>
      <c r="C117"/>
    </row>
    <row r="118" spans="2:3" x14ac:dyDescent="0.35">
      <c r="B118"/>
      <c r="C118"/>
    </row>
    <row r="119" spans="2:3" x14ac:dyDescent="0.35">
      <c r="B119"/>
      <c r="C119"/>
    </row>
    <row r="120" spans="2:3" x14ac:dyDescent="0.35">
      <c r="B120"/>
      <c r="C120"/>
    </row>
    <row r="121" spans="2:3" x14ac:dyDescent="0.35">
      <c r="B121"/>
      <c r="C121"/>
    </row>
    <row r="122" spans="2:3" x14ac:dyDescent="0.35">
      <c r="B122"/>
      <c r="C122"/>
    </row>
    <row r="123" spans="2:3" x14ac:dyDescent="0.35">
      <c r="B123"/>
      <c r="C123"/>
    </row>
    <row r="124" spans="2:3" x14ac:dyDescent="0.35">
      <c r="B124"/>
      <c r="C124"/>
    </row>
    <row r="125" spans="2:3" x14ac:dyDescent="0.35">
      <c r="B125"/>
      <c r="C125"/>
    </row>
    <row r="126" spans="2:3" x14ac:dyDescent="0.35">
      <c r="B126"/>
      <c r="C126"/>
    </row>
    <row r="127" spans="2:3" x14ac:dyDescent="0.35">
      <c r="B127"/>
      <c r="C127"/>
    </row>
    <row r="128" spans="2:3" x14ac:dyDescent="0.35">
      <c r="B128"/>
      <c r="C128"/>
    </row>
    <row r="129" spans="2:3" x14ac:dyDescent="0.35">
      <c r="B129"/>
      <c r="C129"/>
    </row>
    <row r="130" spans="2:3" x14ac:dyDescent="0.35">
      <c r="B130"/>
      <c r="C130"/>
    </row>
    <row r="131" spans="2:3" x14ac:dyDescent="0.35">
      <c r="B131"/>
      <c r="C131"/>
    </row>
    <row r="132" spans="2:3" x14ac:dyDescent="0.35">
      <c r="B132"/>
      <c r="C132"/>
    </row>
    <row r="133" spans="2:3" x14ac:dyDescent="0.35">
      <c r="B133"/>
      <c r="C133"/>
    </row>
    <row r="134" spans="2:3" x14ac:dyDescent="0.35">
      <c r="B134"/>
      <c r="C134"/>
    </row>
    <row r="135" spans="2:3" x14ac:dyDescent="0.35">
      <c r="B135"/>
      <c r="C135"/>
    </row>
    <row r="136" spans="2:3" x14ac:dyDescent="0.35">
      <c r="B136"/>
      <c r="C136"/>
    </row>
    <row r="137" spans="2:3" x14ac:dyDescent="0.35">
      <c r="B137"/>
      <c r="C137"/>
    </row>
    <row r="138" spans="2:3" x14ac:dyDescent="0.35">
      <c r="B138"/>
      <c r="C138"/>
    </row>
    <row r="139" spans="2:3" x14ac:dyDescent="0.35">
      <c r="B139"/>
      <c r="C139"/>
    </row>
    <row r="140" spans="2:3" x14ac:dyDescent="0.35">
      <c r="B140"/>
      <c r="C140"/>
    </row>
    <row r="141" spans="2:3" x14ac:dyDescent="0.35">
      <c r="B141"/>
      <c r="C141"/>
    </row>
    <row r="142" spans="2:3" x14ac:dyDescent="0.35">
      <c r="B142"/>
      <c r="C142"/>
    </row>
    <row r="143" spans="2:3" x14ac:dyDescent="0.35">
      <c r="B143"/>
      <c r="C143"/>
    </row>
    <row r="144" spans="2:3" x14ac:dyDescent="0.35">
      <c r="B144"/>
      <c r="C144"/>
    </row>
    <row r="145" spans="2:3" x14ac:dyDescent="0.35">
      <c r="B145"/>
      <c r="C145"/>
    </row>
    <row r="146" spans="2:3" x14ac:dyDescent="0.35">
      <c r="B146"/>
      <c r="C146"/>
    </row>
    <row r="147" spans="2:3" x14ac:dyDescent="0.35">
      <c r="B147"/>
      <c r="C147"/>
    </row>
    <row r="148" spans="2:3" x14ac:dyDescent="0.35">
      <c r="B148"/>
      <c r="C148"/>
    </row>
    <row r="149" spans="2:3" x14ac:dyDescent="0.35">
      <c r="B149"/>
      <c r="C149"/>
    </row>
    <row r="150" spans="2:3" x14ac:dyDescent="0.35">
      <c r="B150"/>
      <c r="C150"/>
    </row>
    <row r="151" spans="2:3" x14ac:dyDescent="0.35">
      <c r="B151"/>
      <c r="C151"/>
    </row>
    <row r="152" spans="2:3" x14ac:dyDescent="0.35">
      <c r="B152"/>
      <c r="C152"/>
    </row>
    <row r="153" spans="2:3" x14ac:dyDescent="0.35">
      <c r="B153"/>
      <c r="C153"/>
    </row>
    <row r="154" spans="2:3" x14ac:dyDescent="0.35">
      <c r="B154"/>
      <c r="C154"/>
    </row>
    <row r="155" spans="2:3" x14ac:dyDescent="0.35">
      <c r="B155"/>
      <c r="C155"/>
    </row>
    <row r="156" spans="2:3" x14ac:dyDescent="0.35">
      <c r="B156"/>
      <c r="C156"/>
    </row>
    <row r="157" spans="2:3" x14ac:dyDescent="0.35">
      <c r="B157"/>
      <c r="C157"/>
    </row>
    <row r="158" spans="2:3" x14ac:dyDescent="0.35">
      <c r="B158"/>
      <c r="C158"/>
    </row>
    <row r="159" spans="2:3" x14ac:dyDescent="0.35">
      <c r="B159"/>
      <c r="C159"/>
    </row>
    <row r="160" spans="2:3" x14ac:dyDescent="0.35">
      <c r="B160"/>
      <c r="C160"/>
    </row>
    <row r="161" spans="2:3" x14ac:dyDescent="0.35">
      <c r="B161"/>
      <c r="C161"/>
    </row>
    <row r="162" spans="2:3" x14ac:dyDescent="0.35">
      <c r="B162"/>
      <c r="C162"/>
    </row>
    <row r="163" spans="2:3" x14ac:dyDescent="0.35">
      <c r="B163"/>
      <c r="C163"/>
    </row>
    <row r="164" spans="2:3" x14ac:dyDescent="0.35">
      <c r="B164"/>
      <c r="C164"/>
    </row>
    <row r="165" spans="2:3" x14ac:dyDescent="0.35">
      <c r="B165"/>
      <c r="C165"/>
    </row>
    <row r="166" spans="2:3" x14ac:dyDescent="0.35">
      <c r="B166"/>
      <c r="C166"/>
    </row>
    <row r="167" spans="2:3" x14ac:dyDescent="0.35">
      <c r="B167"/>
      <c r="C167"/>
    </row>
    <row r="168" spans="2:3" x14ac:dyDescent="0.35">
      <c r="B168"/>
      <c r="C168"/>
    </row>
    <row r="169" spans="2:3" x14ac:dyDescent="0.35">
      <c r="B169"/>
      <c r="C169"/>
    </row>
    <row r="170" spans="2:3" x14ac:dyDescent="0.35">
      <c r="B170"/>
      <c r="C170"/>
    </row>
    <row r="171" spans="2:3" x14ac:dyDescent="0.35">
      <c r="B171"/>
      <c r="C171"/>
    </row>
    <row r="172" spans="2:3" x14ac:dyDescent="0.35">
      <c r="B172"/>
      <c r="C172"/>
    </row>
    <row r="173" spans="2:3" x14ac:dyDescent="0.35">
      <c r="B173"/>
      <c r="C173"/>
    </row>
    <row r="174" spans="2:3" x14ac:dyDescent="0.35">
      <c r="B174"/>
      <c r="C174"/>
    </row>
    <row r="175" spans="2:3" x14ac:dyDescent="0.35">
      <c r="B175"/>
      <c r="C175"/>
    </row>
    <row r="176" spans="2:3" x14ac:dyDescent="0.35">
      <c r="B176"/>
      <c r="C176"/>
    </row>
    <row r="177" spans="2:3" x14ac:dyDescent="0.35">
      <c r="B177"/>
      <c r="C177"/>
    </row>
    <row r="178" spans="2:3" x14ac:dyDescent="0.35">
      <c r="B178"/>
      <c r="C178"/>
    </row>
    <row r="179" spans="2:3" x14ac:dyDescent="0.35">
      <c r="B179"/>
      <c r="C179"/>
    </row>
    <row r="180" spans="2:3" x14ac:dyDescent="0.35">
      <c r="B180"/>
      <c r="C180"/>
    </row>
    <row r="181" spans="2:3" x14ac:dyDescent="0.35">
      <c r="B181"/>
      <c r="C181"/>
    </row>
    <row r="182" spans="2:3" x14ac:dyDescent="0.35">
      <c r="B182"/>
      <c r="C182"/>
    </row>
    <row r="183" spans="2:3" x14ac:dyDescent="0.35">
      <c r="B183"/>
      <c r="C183"/>
    </row>
    <row r="184" spans="2:3" x14ac:dyDescent="0.35">
      <c r="B184"/>
      <c r="C184"/>
    </row>
    <row r="185" spans="2:3" x14ac:dyDescent="0.35">
      <c r="B185"/>
      <c r="C185"/>
    </row>
    <row r="186" spans="2:3" x14ac:dyDescent="0.35">
      <c r="B186"/>
      <c r="C186"/>
    </row>
    <row r="187" spans="2:3" x14ac:dyDescent="0.35">
      <c r="B187"/>
      <c r="C187"/>
    </row>
    <row r="188" spans="2:3" x14ac:dyDescent="0.35">
      <c r="B188"/>
      <c r="C188"/>
    </row>
    <row r="189" spans="2:3" x14ac:dyDescent="0.35">
      <c r="B189"/>
      <c r="C189"/>
    </row>
    <row r="190" spans="2:3" x14ac:dyDescent="0.35">
      <c r="B190"/>
      <c r="C190"/>
    </row>
    <row r="191" spans="2:3" x14ac:dyDescent="0.35">
      <c r="B191"/>
      <c r="C191"/>
    </row>
    <row r="192" spans="2:3" x14ac:dyDescent="0.35">
      <c r="B192"/>
      <c r="C192"/>
    </row>
    <row r="193" spans="2:3" x14ac:dyDescent="0.35">
      <c r="B193"/>
      <c r="C193"/>
    </row>
    <row r="194" spans="2:3" x14ac:dyDescent="0.35">
      <c r="B194"/>
      <c r="C194"/>
    </row>
    <row r="195" spans="2:3" x14ac:dyDescent="0.35">
      <c r="B195"/>
      <c r="C195"/>
    </row>
    <row r="196" spans="2:3" x14ac:dyDescent="0.35">
      <c r="B196"/>
      <c r="C196"/>
    </row>
    <row r="197" spans="2:3" x14ac:dyDescent="0.35">
      <c r="B197"/>
      <c r="C197"/>
    </row>
    <row r="198" spans="2:3" x14ac:dyDescent="0.35">
      <c r="B198"/>
      <c r="C198"/>
    </row>
    <row r="199" spans="2:3" x14ac:dyDescent="0.35">
      <c r="B199"/>
      <c r="C199"/>
    </row>
    <row r="200" spans="2:3" x14ac:dyDescent="0.35">
      <c r="B200"/>
      <c r="C200"/>
    </row>
    <row r="201" spans="2:3" x14ac:dyDescent="0.35">
      <c r="B201"/>
      <c r="C201"/>
    </row>
    <row r="202" spans="2:3" x14ac:dyDescent="0.35">
      <c r="B202"/>
      <c r="C202"/>
    </row>
    <row r="203" spans="2:3" x14ac:dyDescent="0.35">
      <c r="B203"/>
      <c r="C203"/>
    </row>
    <row r="204" spans="2:3" x14ac:dyDescent="0.35">
      <c r="B204"/>
      <c r="C204"/>
    </row>
    <row r="205" spans="2:3" x14ac:dyDescent="0.35">
      <c r="B205"/>
      <c r="C205"/>
    </row>
    <row r="206" spans="2:3" x14ac:dyDescent="0.35">
      <c r="B206"/>
      <c r="C206"/>
    </row>
    <row r="207" spans="2:3" x14ac:dyDescent="0.35">
      <c r="B207"/>
      <c r="C207"/>
    </row>
    <row r="208" spans="2:3" x14ac:dyDescent="0.35">
      <c r="B208"/>
      <c r="C208"/>
    </row>
    <row r="209" spans="2:3" x14ac:dyDescent="0.35">
      <c r="B209"/>
      <c r="C209"/>
    </row>
    <row r="210" spans="2:3" x14ac:dyDescent="0.35">
      <c r="B210"/>
      <c r="C210"/>
    </row>
    <row r="211" spans="2:3" x14ac:dyDescent="0.35">
      <c r="B211"/>
      <c r="C211"/>
    </row>
    <row r="212" spans="2:3" x14ac:dyDescent="0.35">
      <c r="B212"/>
      <c r="C212"/>
    </row>
    <row r="213" spans="2:3" x14ac:dyDescent="0.35">
      <c r="B213"/>
      <c r="C213"/>
    </row>
    <row r="214" spans="2:3" x14ac:dyDescent="0.35">
      <c r="B214"/>
      <c r="C214"/>
    </row>
    <row r="215" spans="2:3" x14ac:dyDescent="0.35">
      <c r="B215"/>
      <c r="C215"/>
    </row>
    <row r="216" spans="2:3" x14ac:dyDescent="0.35">
      <c r="B216"/>
      <c r="C216"/>
    </row>
    <row r="217" spans="2:3" x14ac:dyDescent="0.35">
      <c r="B217"/>
      <c r="C217"/>
    </row>
    <row r="218" spans="2:3" x14ac:dyDescent="0.35">
      <c r="B218"/>
      <c r="C218"/>
    </row>
    <row r="219" spans="2:3" x14ac:dyDescent="0.35">
      <c r="B219"/>
      <c r="C219"/>
    </row>
    <row r="220" spans="2:3" x14ac:dyDescent="0.35">
      <c r="B220"/>
      <c r="C220"/>
    </row>
    <row r="221" spans="2:3" x14ac:dyDescent="0.35">
      <c r="B221"/>
      <c r="C221"/>
    </row>
    <row r="222" spans="2:3" x14ac:dyDescent="0.35">
      <c r="B222"/>
      <c r="C222"/>
    </row>
    <row r="223" spans="2:3" x14ac:dyDescent="0.35">
      <c r="B223"/>
      <c r="C223"/>
    </row>
    <row r="224" spans="2:3" x14ac:dyDescent="0.35">
      <c r="B224"/>
      <c r="C224"/>
    </row>
    <row r="225" spans="2:3" x14ac:dyDescent="0.35">
      <c r="B225"/>
      <c r="C225"/>
    </row>
    <row r="226" spans="2:3" x14ac:dyDescent="0.35">
      <c r="B226"/>
      <c r="C226"/>
    </row>
    <row r="227" spans="2:3" x14ac:dyDescent="0.35">
      <c r="B227"/>
      <c r="C227"/>
    </row>
    <row r="228" spans="2:3" x14ac:dyDescent="0.35">
      <c r="B228"/>
      <c r="C228"/>
    </row>
    <row r="229" spans="2:3" x14ac:dyDescent="0.35">
      <c r="B229"/>
      <c r="C229"/>
    </row>
    <row r="230" spans="2:3" x14ac:dyDescent="0.35">
      <c r="B230"/>
      <c r="C230"/>
    </row>
    <row r="231" spans="2:3" x14ac:dyDescent="0.35">
      <c r="B231"/>
      <c r="C231"/>
    </row>
    <row r="232" spans="2:3" x14ac:dyDescent="0.35">
      <c r="B232"/>
      <c r="C232"/>
    </row>
    <row r="233" spans="2:3" x14ac:dyDescent="0.35">
      <c r="B233"/>
      <c r="C233"/>
    </row>
    <row r="234" spans="2:3" x14ac:dyDescent="0.35">
      <c r="B234"/>
      <c r="C234"/>
    </row>
    <row r="235" spans="2:3" x14ac:dyDescent="0.35">
      <c r="B235"/>
      <c r="C235"/>
    </row>
    <row r="236" spans="2:3" x14ac:dyDescent="0.35">
      <c r="B236"/>
      <c r="C236"/>
    </row>
    <row r="237" spans="2:3" x14ac:dyDescent="0.35">
      <c r="B237"/>
      <c r="C237"/>
    </row>
    <row r="238" spans="2:3" x14ac:dyDescent="0.35">
      <c r="B238"/>
      <c r="C238"/>
    </row>
    <row r="239" spans="2:3" x14ac:dyDescent="0.35">
      <c r="B239"/>
      <c r="C239"/>
    </row>
    <row r="240" spans="2:3" x14ac:dyDescent="0.35">
      <c r="B240"/>
      <c r="C240"/>
    </row>
    <row r="241" spans="2:3" x14ac:dyDescent="0.35">
      <c r="B241"/>
      <c r="C241"/>
    </row>
    <row r="242" spans="2:3" x14ac:dyDescent="0.35">
      <c r="B242"/>
      <c r="C242"/>
    </row>
    <row r="243" spans="2:3" x14ac:dyDescent="0.35">
      <c r="B243"/>
      <c r="C243"/>
    </row>
    <row r="244" spans="2:3" x14ac:dyDescent="0.35">
      <c r="B244"/>
      <c r="C244"/>
    </row>
    <row r="245" spans="2:3" x14ac:dyDescent="0.35">
      <c r="B245"/>
      <c r="C245"/>
    </row>
    <row r="246" spans="2:3" x14ac:dyDescent="0.35">
      <c r="B246"/>
      <c r="C246"/>
    </row>
    <row r="247" spans="2:3" x14ac:dyDescent="0.35">
      <c r="B247"/>
      <c r="C247"/>
    </row>
    <row r="248" spans="2:3" x14ac:dyDescent="0.35">
      <c r="B248"/>
      <c r="C248"/>
    </row>
    <row r="249" spans="2:3" x14ac:dyDescent="0.35">
      <c r="B249"/>
      <c r="C249"/>
    </row>
    <row r="250" spans="2:3" x14ac:dyDescent="0.35">
      <c r="B250"/>
      <c r="C250"/>
    </row>
    <row r="251" spans="2:3" x14ac:dyDescent="0.35">
      <c r="B251"/>
      <c r="C251"/>
    </row>
    <row r="252" spans="2:3" x14ac:dyDescent="0.35">
      <c r="B252"/>
      <c r="C252"/>
    </row>
    <row r="253" spans="2:3" x14ac:dyDescent="0.35">
      <c r="B253"/>
      <c r="C253"/>
    </row>
    <row r="254" spans="2:3" x14ac:dyDescent="0.35">
      <c r="B254"/>
      <c r="C254"/>
    </row>
    <row r="255" spans="2:3" x14ac:dyDescent="0.35">
      <c r="B255"/>
      <c r="C255"/>
    </row>
    <row r="256" spans="2:3" x14ac:dyDescent="0.35">
      <c r="B256"/>
      <c r="C256"/>
    </row>
    <row r="257" spans="2:3" x14ac:dyDescent="0.35">
      <c r="B257"/>
      <c r="C257"/>
    </row>
    <row r="258" spans="2:3" x14ac:dyDescent="0.35">
      <c r="B258"/>
      <c r="C258"/>
    </row>
    <row r="259" spans="2:3" x14ac:dyDescent="0.35">
      <c r="B259"/>
      <c r="C259"/>
    </row>
    <row r="260" spans="2:3" x14ac:dyDescent="0.35">
      <c r="B260"/>
      <c r="C260"/>
    </row>
    <row r="261" spans="2:3" x14ac:dyDescent="0.35">
      <c r="B261"/>
      <c r="C261"/>
    </row>
    <row r="262" spans="2:3" x14ac:dyDescent="0.35">
      <c r="B262"/>
      <c r="C262"/>
    </row>
    <row r="263" spans="2:3" x14ac:dyDescent="0.35">
      <c r="B263"/>
      <c r="C263"/>
    </row>
    <row r="264" spans="2:3" x14ac:dyDescent="0.35">
      <c r="B264"/>
      <c r="C264"/>
    </row>
    <row r="265" spans="2:3" x14ac:dyDescent="0.35">
      <c r="B265"/>
      <c r="C265"/>
    </row>
    <row r="266" spans="2:3" x14ac:dyDescent="0.35">
      <c r="B266"/>
      <c r="C266"/>
    </row>
    <row r="267" spans="2:3" x14ac:dyDescent="0.35">
      <c r="B267"/>
      <c r="C267"/>
    </row>
    <row r="268" spans="2:3" x14ac:dyDescent="0.35">
      <c r="B268"/>
      <c r="C268"/>
    </row>
    <row r="269" spans="2:3" x14ac:dyDescent="0.35">
      <c r="B269"/>
      <c r="C269"/>
    </row>
    <row r="270" spans="2:3" x14ac:dyDescent="0.35">
      <c r="B270"/>
      <c r="C270"/>
    </row>
    <row r="271" spans="2:3" x14ac:dyDescent="0.35">
      <c r="B271"/>
      <c r="C271"/>
    </row>
    <row r="272" spans="2:3" x14ac:dyDescent="0.35">
      <c r="B272"/>
      <c r="C272"/>
    </row>
    <row r="273" spans="2:3" x14ac:dyDescent="0.35">
      <c r="B273"/>
      <c r="C273"/>
    </row>
    <row r="274" spans="2:3" x14ac:dyDescent="0.35">
      <c r="B274"/>
      <c r="C274"/>
    </row>
    <row r="275" spans="2:3" x14ac:dyDescent="0.35">
      <c r="B275"/>
      <c r="C275"/>
    </row>
    <row r="276" spans="2:3" x14ac:dyDescent="0.35">
      <c r="B276"/>
      <c r="C276"/>
    </row>
    <row r="277" spans="2:3" x14ac:dyDescent="0.35">
      <c r="B277"/>
      <c r="C277"/>
    </row>
    <row r="278" spans="2:3" x14ac:dyDescent="0.35">
      <c r="B278"/>
      <c r="C278"/>
    </row>
    <row r="279" spans="2:3" x14ac:dyDescent="0.35">
      <c r="B279"/>
      <c r="C279"/>
    </row>
    <row r="280" spans="2:3" x14ac:dyDescent="0.35">
      <c r="B280"/>
      <c r="C280"/>
    </row>
    <row r="281" spans="2:3" x14ac:dyDescent="0.35">
      <c r="B281"/>
      <c r="C281"/>
    </row>
    <row r="282" spans="2:3" x14ac:dyDescent="0.35">
      <c r="B282"/>
      <c r="C282"/>
    </row>
    <row r="283" spans="2:3" x14ac:dyDescent="0.35">
      <c r="B283"/>
      <c r="C283"/>
    </row>
    <row r="284" spans="2:3" x14ac:dyDescent="0.35">
      <c r="B284"/>
      <c r="C284"/>
    </row>
    <row r="285" spans="2:3" x14ac:dyDescent="0.35">
      <c r="B285"/>
      <c r="C285"/>
    </row>
    <row r="286" spans="2:3" x14ac:dyDescent="0.35">
      <c r="B286"/>
      <c r="C286"/>
    </row>
    <row r="287" spans="2:3" x14ac:dyDescent="0.35">
      <c r="B287"/>
      <c r="C287"/>
    </row>
    <row r="288" spans="2:3" x14ac:dyDescent="0.35">
      <c r="B288"/>
      <c r="C288"/>
    </row>
    <row r="289" spans="2:3" x14ac:dyDescent="0.35">
      <c r="B289"/>
      <c r="C289"/>
    </row>
    <row r="290" spans="2:3" x14ac:dyDescent="0.35">
      <c r="B290"/>
      <c r="C290"/>
    </row>
    <row r="291" spans="2:3" x14ac:dyDescent="0.35">
      <c r="B291"/>
      <c r="C291"/>
    </row>
    <row r="292" spans="2:3" x14ac:dyDescent="0.35">
      <c r="B292"/>
      <c r="C292"/>
    </row>
    <row r="293" spans="2:3" x14ac:dyDescent="0.35">
      <c r="B293"/>
      <c r="C293"/>
    </row>
    <row r="294" spans="2:3" x14ac:dyDescent="0.35">
      <c r="B294"/>
      <c r="C294"/>
    </row>
    <row r="295" spans="2:3" x14ac:dyDescent="0.35">
      <c r="B295"/>
      <c r="C295"/>
    </row>
    <row r="296" spans="2:3" x14ac:dyDescent="0.35">
      <c r="B296"/>
      <c r="C296"/>
    </row>
    <row r="297" spans="2:3" x14ac:dyDescent="0.35">
      <c r="B297"/>
      <c r="C297"/>
    </row>
    <row r="298" spans="2:3" x14ac:dyDescent="0.35">
      <c r="B298"/>
      <c r="C298"/>
    </row>
    <row r="299" spans="2:3" x14ac:dyDescent="0.35">
      <c r="B299"/>
      <c r="C299"/>
    </row>
    <row r="300" spans="2:3" x14ac:dyDescent="0.35">
      <c r="B300"/>
      <c r="C300"/>
    </row>
    <row r="301" spans="2:3" x14ac:dyDescent="0.35">
      <c r="B301"/>
      <c r="C301"/>
    </row>
    <row r="302" spans="2:3" x14ac:dyDescent="0.35">
      <c r="B302"/>
      <c r="C302"/>
    </row>
    <row r="303" spans="2:3" x14ac:dyDescent="0.35">
      <c r="B303"/>
      <c r="C303"/>
    </row>
    <row r="304" spans="2:3" x14ac:dyDescent="0.35">
      <c r="B304"/>
      <c r="C304"/>
    </row>
    <row r="305" spans="2:3" x14ac:dyDescent="0.35">
      <c r="B305"/>
      <c r="C305"/>
    </row>
    <row r="306" spans="2:3" x14ac:dyDescent="0.35">
      <c r="B306"/>
      <c r="C306"/>
    </row>
    <row r="307" spans="2:3" x14ac:dyDescent="0.35">
      <c r="B307"/>
      <c r="C307"/>
    </row>
    <row r="308" spans="2:3" x14ac:dyDescent="0.35">
      <c r="B308"/>
      <c r="C308"/>
    </row>
    <row r="309" spans="2:3" x14ac:dyDescent="0.35">
      <c r="B309"/>
      <c r="C309"/>
    </row>
    <row r="310" spans="2:3" x14ac:dyDescent="0.35">
      <c r="B310"/>
      <c r="C310"/>
    </row>
    <row r="311" spans="2:3" x14ac:dyDescent="0.35">
      <c r="B311"/>
      <c r="C311"/>
    </row>
    <row r="312" spans="2:3" x14ac:dyDescent="0.35">
      <c r="B312"/>
      <c r="C312"/>
    </row>
    <row r="313" spans="2:3" x14ac:dyDescent="0.35">
      <c r="B313"/>
      <c r="C313"/>
    </row>
    <row r="314" spans="2:3" x14ac:dyDescent="0.35">
      <c r="B314"/>
      <c r="C314"/>
    </row>
    <row r="315" spans="2:3" x14ac:dyDescent="0.35">
      <c r="B315"/>
      <c r="C315"/>
    </row>
    <row r="316" spans="2:3" x14ac:dyDescent="0.35">
      <c r="B316"/>
      <c r="C316"/>
    </row>
    <row r="317" spans="2:3" x14ac:dyDescent="0.35">
      <c r="B317"/>
      <c r="C317"/>
    </row>
    <row r="318" spans="2:3" x14ac:dyDescent="0.35">
      <c r="B318"/>
      <c r="C318"/>
    </row>
    <row r="319" spans="2:3" x14ac:dyDescent="0.35">
      <c r="B319"/>
      <c r="C319"/>
    </row>
    <row r="320" spans="2:3" x14ac:dyDescent="0.35">
      <c r="B320"/>
      <c r="C320"/>
    </row>
    <row r="321" spans="2:3" x14ac:dyDescent="0.35">
      <c r="B321"/>
      <c r="C321"/>
    </row>
    <row r="322" spans="2:3" x14ac:dyDescent="0.35">
      <c r="B322"/>
      <c r="C322"/>
    </row>
    <row r="323" spans="2:3" x14ac:dyDescent="0.35">
      <c r="B323"/>
      <c r="C323"/>
    </row>
    <row r="324" spans="2:3" x14ac:dyDescent="0.35">
      <c r="B324"/>
      <c r="C324"/>
    </row>
    <row r="325" spans="2:3" x14ac:dyDescent="0.35">
      <c r="B325"/>
      <c r="C325"/>
    </row>
    <row r="326" spans="2:3" x14ac:dyDescent="0.35">
      <c r="B326"/>
      <c r="C326"/>
    </row>
    <row r="327" spans="2:3" x14ac:dyDescent="0.35">
      <c r="B327"/>
      <c r="C327"/>
    </row>
    <row r="328" spans="2:3" x14ac:dyDescent="0.35">
      <c r="B328"/>
      <c r="C328"/>
    </row>
    <row r="329" spans="2:3" x14ac:dyDescent="0.35">
      <c r="B329"/>
      <c r="C329"/>
    </row>
    <row r="330" spans="2:3" x14ac:dyDescent="0.35">
      <c r="B330"/>
      <c r="C330"/>
    </row>
    <row r="331" spans="2:3" x14ac:dyDescent="0.35">
      <c r="B331"/>
      <c r="C331"/>
    </row>
    <row r="332" spans="2:3" x14ac:dyDescent="0.35">
      <c r="B332"/>
      <c r="C332"/>
    </row>
    <row r="333" spans="2:3" x14ac:dyDescent="0.35">
      <c r="B333"/>
      <c r="C333"/>
    </row>
    <row r="334" spans="2:3" x14ac:dyDescent="0.35">
      <c r="B334"/>
      <c r="C334"/>
    </row>
    <row r="335" spans="2:3" x14ac:dyDescent="0.35">
      <c r="B335"/>
      <c r="C335"/>
    </row>
    <row r="336" spans="2:3" x14ac:dyDescent="0.35">
      <c r="B336"/>
      <c r="C336"/>
    </row>
    <row r="337" spans="2:3" x14ac:dyDescent="0.35">
      <c r="B337"/>
      <c r="C337"/>
    </row>
    <row r="338" spans="2:3" x14ac:dyDescent="0.35">
      <c r="B338"/>
      <c r="C338"/>
    </row>
    <row r="339" spans="2:3" x14ac:dyDescent="0.35">
      <c r="B339"/>
      <c r="C339"/>
    </row>
    <row r="340" spans="2:3" x14ac:dyDescent="0.35">
      <c r="B340"/>
      <c r="C340"/>
    </row>
    <row r="341" spans="2:3" x14ac:dyDescent="0.35">
      <c r="B341"/>
      <c r="C341"/>
    </row>
    <row r="342" spans="2:3" x14ac:dyDescent="0.35">
      <c r="B342"/>
      <c r="C342"/>
    </row>
    <row r="343" spans="2:3" x14ac:dyDescent="0.35">
      <c r="B343"/>
      <c r="C343"/>
    </row>
    <row r="344" spans="2:3" x14ac:dyDescent="0.35">
      <c r="B344"/>
      <c r="C344"/>
    </row>
    <row r="345" spans="2:3" x14ac:dyDescent="0.35">
      <c r="B345"/>
      <c r="C345"/>
    </row>
    <row r="346" spans="2:3" x14ac:dyDescent="0.35">
      <c r="B346"/>
      <c r="C346"/>
    </row>
    <row r="347" spans="2:3" x14ac:dyDescent="0.35">
      <c r="B347"/>
      <c r="C347"/>
    </row>
    <row r="348" spans="2:3" x14ac:dyDescent="0.35">
      <c r="B348"/>
      <c r="C348"/>
    </row>
    <row r="349" spans="2:3" x14ac:dyDescent="0.35">
      <c r="B349"/>
      <c r="C349"/>
    </row>
    <row r="350" spans="2:3" x14ac:dyDescent="0.35">
      <c r="B350"/>
      <c r="C350"/>
    </row>
    <row r="351" spans="2:3" x14ac:dyDescent="0.35">
      <c r="B351"/>
      <c r="C351"/>
    </row>
    <row r="352" spans="2:3" x14ac:dyDescent="0.35">
      <c r="B352"/>
      <c r="C352"/>
    </row>
    <row r="353" spans="2:3" x14ac:dyDescent="0.35">
      <c r="B353"/>
      <c r="C353"/>
    </row>
    <row r="354" spans="2:3" x14ac:dyDescent="0.35">
      <c r="B354"/>
      <c r="C354"/>
    </row>
    <row r="355" spans="2:3" x14ac:dyDescent="0.35">
      <c r="B355"/>
      <c r="C355"/>
    </row>
    <row r="356" spans="2:3" x14ac:dyDescent="0.35">
      <c r="B356"/>
      <c r="C356"/>
    </row>
    <row r="357" spans="2:3" x14ac:dyDescent="0.35">
      <c r="B357"/>
      <c r="C357"/>
    </row>
    <row r="358" spans="2:3" x14ac:dyDescent="0.35">
      <c r="B358"/>
      <c r="C358"/>
    </row>
    <row r="359" spans="2:3" x14ac:dyDescent="0.35">
      <c r="B359"/>
      <c r="C359"/>
    </row>
    <row r="360" spans="2:3" x14ac:dyDescent="0.35">
      <c r="B360"/>
      <c r="C360"/>
    </row>
    <row r="361" spans="2:3" x14ac:dyDescent="0.35">
      <c r="B361"/>
      <c r="C361"/>
    </row>
    <row r="362" spans="2:3" x14ac:dyDescent="0.35">
      <c r="B362"/>
      <c r="C362"/>
    </row>
    <row r="363" spans="2:3" x14ac:dyDescent="0.35">
      <c r="B363"/>
      <c r="C363"/>
    </row>
    <row r="364" spans="2:3" x14ac:dyDescent="0.35">
      <c r="B364"/>
      <c r="C364"/>
    </row>
    <row r="365" spans="2:3" x14ac:dyDescent="0.35">
      <c r="B365"/>
      <c r="C365"/>
    </row>
    <row r="366" spans="2:3" x14ac:dyDescent="0.35">
      <c r="B366"/>
      <c r="C366"/>
    </row>
    <row r="367" spans="2:3" x14ac:dyDescent="0.35">
      <c r="B367"/>
      <c r="C367"/>
    </row>
    <row r="368" spans="2:3" x14ac:dyDescent="0.35">
      <c r="B368"/>
      <c r="C368"/>
    </row>
    <row r="369" spans="2:3" x14ac:dyDescent="0.35">
      <c r="B369"/>
      <c r="C369"/>
    </row>
    <row r="370" spans="2:3" x14ac:dyDescent="0.35">
      <c r="B370"/>
      <c r="C370"/>
    </row>
    <row r="371" spans="2:3" x14ac:dyDescent="0.35">
      <c r="B371"/>
      <c r="C371"/>
    </row>
    <row r="372" spans="2:3" x14ac:dyDescent="0.35">
      <c r="B372"/>
      <c r="C372"/>
    </row>
    <row r="373" spans="2:3" x14ac:dyDescent="0.35">
      <c r="B373"/>
      <c r="C373"/>
    </row>
    <row r="374" spans="2:3" x14ac:dyDescent="0.35">
      <c r="B374"/>
      <c r="C374"/>
    </row>
    <row r="375" spans="2:3" x14ac:dyDescent="0.35">
      <c r="B375"/>
      <c r="C375"/>
    </row>
    <row r="376" spans="2:3" x14ac:dyDescent="0.35">
      <c r="B376"/>
      <c r="C376"/>
    </row>
    <row r="377" spans="2:3" x14ac:dyDescent="0.35">
      <c r="B377"/>
      <c r="C377"/>
    </row>
    <row r="378" spans="2:3" x14ac:dyDescent="0.35">
      <c r="B378"/>
      <c r="C378"/>
    </row>
    <row r="379" spans="2:3" x14ac:dyDescent="0.35">
      <c r="B379"/>
      <c r="C379"/>
    </row>
    <row r="380" spans="2:3" x14ac:dyDescent="0.35">
      <c r="B380"/>
      <c r="C380"/>
    </row>
    <row r="381" spans="2:3" x14ac:dyDescent="0.35">
      <c r="B381"/>
      <c r="C381"/>
    </row>
    <row r="382" spans="2:3" x14ac:dyDescent="0.35">
      <c r="B382"/>
      <c r="C382"/>
    </row>
    <row r="383" spans="2:3" x14ac:dyDescent="0.35">
      <c r="B383"/>
      <c r="C383"/>
    </row>
    <row r="384" spans="2:3" x14ac:dyDescent="0.35">
      <c r="B384"/>
      <c r="C384"/>
    </row>
    <row r="385" spans="2:3" x14ac:dyDescent="0.35">
      <c r="B385"/>
      <c r="C385"/>
    </row>
    <row r="386" spans="2:3" x14ac:dyDescent="0.35">
      <c r="B386"/>
      <c r="C386"/>
    </row>
    <row r="387" spans="2:3" x14ac:dyDescent="0.35">
      <c r="B387"/>
      <c r="C387"/>
    </row>
    <row r="388" spans="2:3" x14ac:dyDescent="0.35">
      <c r="B388"/>
      <c r="C388"/>
    </row>
    <row r="389" spans="2:3" x14ac:dyDescent="0.35">
      <c r="B389"/>
      <c r="C389"/>
    </row>
    <row r="390" spans="2:3" x14ac:dyDescent="0.35">
      <c r="B390"/>
      <c r="C390"/>
    </row>
    <row r="391" spans="2:3" x14ac:dyDescent="0.35">
      <c r="B391"/>
      <c r="C391"/>
    </row>
    <row r="392" spans="2:3" x14ac:dyDescent="0.35">
      <c r="B392"/>
      <c r="C392"/>
    </row>
    <row r="393" spans="2:3" x14ac:dyDescent="0.35">
      <c r="B393"/>
      <c r="C393"/>
    </row>
    <row r="394" spans="2:3" x14ac:dyDescent="0.35">
      <c r="B394"/>
      <c r="C394"/>
    </row>
    <row r="395" spans="2:3" x14ac:dyDescent="0.35">
      <c r="B395"/>
      <c r="C395"/>
    </row>
    <row r="396" spans="2:3" x14ac:dyDescent="0.35">
      <c r="B396"/>
      <c r="C396"/>
    </row>
    <row r="397" spans="2:3" x14ac:dyDescent="0.35">
      <c r="B397"/>
      <c r="C397"/>
    </row>
    <row r="398" spans="2:3" x14ac:dyDescent="0.35">
      <c r="B398"/>
      <c r="C398"/>
    </row>
    <row r="399" spans="2:3" x14ac:dyDescent="0.35">
      <c r="B399"/>
      <c r="C399"/>
    </row>
    <row r="400" spans="2:3" x14ac:dyDescent="0.35">
      <c r="B400"/>
      <c r="C400"/>
    </row>
    <row r="401" spans="2:3" x14ac:dyDescent="0.35">
      <c r="B401"/>
      <c r="C401"/>
    </row>
    <row r="402" spans="2:3" x14ac:dyDescent="0.35">
      <c r="B402"/>
      <c r="C402"/>
    </row>
    <row r="403" spans="2:3" x14ac:dyDescent="0.35">
      <c r="B403"/>
      <c r="C403"/>
    </row>
    <row r="404" spans="2:3" x14ac:dyDescent="0.35">
      <c r="B404"/>
      <c r="C404"/>
    </row>
    <row r="405" spans="2:3" x14ac:dyDescent="0.35">
      <c r="B405"/>
      <c r="C405"/>
    </row>
    <row r="406" spans="2:3" x14ac:dyDescent="0.35">
      <c r="B406"/>
      <c r="C406"/>
    </row>
    <row r="407" spans="2:3" x14ac:dyDescent="0.35">
      <c r="B407"/>
      <c r="C407"/>
    </row>
    <row r="408" spans="2:3" x14ac:dyDescent="0.35">
      <c r="B408"/>
      <c r="C408"/>
    </row>
    <row r="409" spans="2:3" x14ac:dyDescent="0.35">
      <c r="B409"/>
      <c r="C409"/>
    </row>
    <row r="410" spans="2:3" x14ac:dyDescent="0.35">
      <c r="B410"/>
      <c r="C410"/>
    </row>
    <row r="411" spans="2:3" x14ac:dyDescent="0.35">
      <c r="B411"/>
      <c r="C411"/>
    </row>
    <row r="412" spans="2:3" x14ac:dyDescent="0.35">
      <c r="B412"/>
      <c r="C412"/>
    </row>
    <row r="413" spans="2:3" x14ac:dyDescent="0.35">
      <c r="B413"/>
      <c r="C413"/>
    </row>
    <row r="414" spans="2:3" x14ac:dyDescent="0.35">
      <c r="B414"/>
      <c r="C414"/>
    </row>
    <row r="415" spans="2:3" x14ac:dyDescent="0.35">
      <c r="B415"/>
      <c r="C415"/>
    </row>
    <row r="416" spans="2:3" x14ac:dyDescent="0.35">
      <c r="B416"/>
      <c r="C416"/>
    </row>
    <row r="417" spans="2:3" x14ac:dyDescent="0.35">
      <c r="B417"/>
      <c r="C417"/>
    </row>
    <row r="418" spans="2:3" x14ac:dyDescent="0.35">
      <c r="B418"/>
      <c r="C418"/>
    </row>
    <row r="419" spans="2:3" x14ac:dyDescent="0.35">
      <c r="B419"/>
      <c r="C419"/>
    </row>
    <row r="420" spans="2:3" x14ac:dyDescent="0.35">
      <c r="B420"/>
      <c r="C420"/>
    </row>
    <row r="421" spans="2:3" x14ac:dyDescent="0.35">
      <c r="B421"/>
      <c r="C421"/>
    </row>
    <row r="422" spans="2:3" x14ac:dyDescent="0.35">
      <c r="B422"/>
      <c r="C422"/>
    </row>
    <row r="423" spans="2:3" x14ac:dyDescent="0.35">
      <c r="B423"/>
      <c r="C423"/>
    </row>
    <row r="424" spans="2:3" x14ac:dyDescent="0.35">
      <c r="B424"/>
      <c r="C424"/>
    </row>
    <row r="425" spans="2:3" x14ac:dyDescent="0.35">
      <c r="B425"/>
      <c r="C425"/>
    </row>
    <row r="426" spans="2:3" x14ac:dyDescent="0.35">
      <c r="B426"/>
      <c r="C426"/>
    </row>
    <row r="427" spans="2:3" x14ac:dyDescent="0.35">
      <c r="B427"/>
      <c r="C427"/>
    </row>
    <row r="428" spans="2:3" x14ac:dyDescent="0.35">
      <c r="B428"/>
      <c r="C428"/>
    </row>
    <row r="429" spans="2:3" x14ac:dyDescent="0.35">
      <c r="B429"/>
      <c r="C429"/>
    </row>
    <row r="430" spans="2:3" x14ac:dyDescent="0.35">
      <c r="B430"/>
      <c r="C430"/>
    </row>
    <row r="431" spans="2:3" x14ac:dyDescent="0.35">
      <c r="B431"/>
      <c r="C431"/>
    </row>
    <row r="432" spans="2:3" x14ac:dyDescent="0.35">
      <c r="B432"/>
      <c r="C432"/>
    </row>
    <row r="433" spans="2:3" x14ac:dyDescent="0.35">
      <c r="B433"/>
      <c r="C433"/>
    </row>
    <row r="434" spans="2:3" x14ac:dyDescent="0.35">
      <c r="B434"/>
      <c r="C434"/>
    </row>
    <row r="435" spans="2:3" x14ac:dyDescent="0.35">
      <c r="B435"/>
      <c r="C435"/>
    </row>
    <row r="436" spans="2:3" x14ac:dyDescent="0.35">
      <c r="B436"/>
      <c r="C436"/>
    </row>
    <row r="437" spans="2:3" x14ac:dyDescent="0.35">
      <c r="B437"/>
      <c r="C437"/>
    </row>
    <row r="438" spans="2:3" x14ac:dyDescent="0.35">
      <c r="B438"/>
      <c r="C438"/>
    </row>
    <row r="439" spans="2:3" x14ac:dyDescent="0.35">
      <c r="B439"/>
      <c r="C439"/>
    </row>
    <row r="440" spans="2:3" x14ac:dyDescent="0.35">
      <c r="B440"/>
      <c r="C440"/>
    </row>
    <row r="441" spans="2:3" x14ac:dyDescent="0.35">
      <c r="B441"/>
      <c r="C441"/>
    </row>
    <row r="442" spans="2:3" x14ac:dyDescent="0.35">
      <c r="B442"/>
      <c r="C442"/>
    </row>
    <row r="443" spans="2:3" x14ac:dyDescent="0.35">
      <c r="B443"/>
      <c r="C443"/>
    </row>
    <row r="444" spans="2:3" x14ac:dyDescent="0.35">
      <c r="B444"/>
      <c r="C444"/>
    </row>
    <row r="445" spans="2:3" x14ac:dyDescent="0.35">
      <c r="B445"/>
      <c r="C445"/>
    </row>
    <row r="446" spans="2:3" x14ac:dyDescent="0.35">
      <c r="B446"/>
      <c r="C446"/>
    </row>
    <row r="447" spans="2:3" x14ac:dyDescent="0.35">
      <c r="B447"/>
      <c r="C447"/>
    </row>
    <row r="448" spans="2:3" x14ac:dyDescent="0.35">
      <c r="B448"/>
      <c r="C448"/>
    </row>
    <row r="449" spans="2:3" x14ac:dyDescent="0.35">
      <c r="B449"/>
      <c r="C449"/>
    </row>
    <row r="450" spans="2:3" x14ac:dyDescent="0.35">
      <c r="B450"/>
      <c r="C450"/>
    </row>
    <row r="451" spans="2:3" x14ac:dyDescent="0.35">
      <c r="B451"/>
      <c r="C451"/>
    </row>
    <row r="452" spans="2:3" x14ac:dyDescent="0.35">
      <c r="B452"/>
      <c r="C452"/>
    </row>
    <row r="453" spans="2:3" x14ac:dyDescent="0.35">
      <c r="B453"/>
      <c r="C453"/>
    </row>
    <row r="454" spans="2:3" x14ac:dyDescent="0.35">
      <c r="B454"/>
      <c r="C454"/>
    </row>
    <row r="455" spans="2:3" x14ac:dyDescent="0.35">
      <c r="B455"/>
      <c r="C455"/>
    </row>
    <row r="456" spans="2:3" x14ac:dyDescent="0.35">
      <c r="B456"/>
      <c r="C456"/>
    </row>
    <row r="457" spans="2:3" x14ac:dyDescent="0.35">
      <c r="B457"/>
      <c r="C457"/>
    </row>
    <row r="458" spans="2:3" x14ac:dyDescent="0.35">
      <c r="B458"/>
      <c r="C458"/>
    </row>
    <row r="459" spans="2:3" x14ac:dyDescent="0.35">
      <c r="B459"/>
      <c r="C459"/>
    </row>
    <row r="460" spans="2:3" x14ac:dyDescent="0.35">
      <c r="B460"/>
      <c r="C460"/>
    </row>
    <row r="461" spans="2:3" x14ac:dyDescent="0.35">
      <c r="B461"/>
      <c r="C461"/>
    </row>
    <row r="462" spans="2:3" x14ac:dyDescent="0.35">
      <c r="B462"/>
      <c r="C462"/>
    </row>
    <row r="463" spans="2:3" x14ac:dyDescent="0.35">
      <c r="B463"/>
      <c r="C463"/>
    </row>
    <row r="464" spans="2:3" x14ac:dyDescent="0.35">
      <c r="B464"/>
      <c r="C464"/>
    </row>
    <row r="465" spans="2:3" x14ac:dyDescent="0.35">
      <c r="B465"/>
      <c r="C465"/>
    </row>
    <row r="466" spans="2:3" x14ac:dyDescent="0.35">
      <c r="B466"/>
      <c r="C466"/>
    </row>
    <row r="467" spans="2:3" x14ac:dyDescent="0.35">
      <c r="B467"/>
      <c r="C467"/>
    </row>
    <row r="468" spans="2:3" x14ac:dyDescent="0.35">
      <c r="B468"/>
      <c r="C468"/>
    </row>
    <row r="469" spans="2:3" x14ac:dyDescent="0.35">
      <c r="B469"/>
      <c r="C469"/>
    </row>
    <row r="470" spans="2:3" x14ac:dyDescent="0.35">
      <c r="B470"/>
      <c r="C470"/>
    </row>
    <row r="471" spans="2:3" x14ac:dyDescent="0.35">
      <c r="B471"/>
      <c r="C471"/>
    </row>
    <row r="472" spans="2:3" x14ac:dyDescent="0.35">
      <c r="B472"/>
      <c r="C472"/>
    </row>
    <row r="473" spans="2:3" x14ac:dyDescent="0.35">
      <c r="B473"/>
      <c r="C473"/>
    </row>
    <row r="474" spans="2:3" x14ac:dyDescent="0.35">
      <c r="B474"/>
      <c r="C474"/>
    </row>
    <row r="475" spans="2:3" x14ac:dyDescent="0.35">
      <c r="B475"/>
      <c r="C475"/>
    </row>
    <row r="476" spans="2:3" x14ac:dyDescent="0.35">
      <c r="B476"/>
      <c r="C476"/>
    </row>
    <row r="477" spans="2:3" x14ac:dyDescent="0.35">
      <c r="B477"/>
      <c r="C477"/>
    </row>
    <row r="478" spans="2:3" x14ac:dyDescent="0.35">
      <c r="B478"/>
      <c r="C478"/>
    </row>
    <row r="479" spans="2:3" x14ac:dyDescent="0.35">
      <c r="B479"/>
      <c r="C479"/>
    </row>
    <row r="480" spans="2:3" x14ac:dyDescent="0.35">
      <c r="B480"/>
      <c r="C480"/>
    </row>
    <row r="481" spans="2:3" x14ac:dyDescent="0.35">
      <c r="B481"/>
      <c r="C481"/>
    </row>
    <row r="482" spans="2:3" x14ac:dyDescent="0.35">
      <c r="B482"/>
      <c r="C482"/>
    </row>
    <row r="483" spans="2:3" x14ac:dyDescent="0.35">
      <c r="B483"/>
      <c r="C483"/>
    </row>
    <row r="484" spans="2:3" x14ac:dyDescent="0.35">
      <c r="B484"/>
      <c r="C484"/>
    </row>
    <row r="485" spans="2:3" x14ac:dyDescent="0.35">
      <c r="B485"/>
      <c r="C485"/>
    </row>
    <row r="486" spans="2:3" x14ac:dyDescent="0.35">
      <c r="B486"/>
      <c r="C486"/>
    </row>
    <row r="487" spans="2:3" x14ac:dyDescent="0.35">
      <c r="B487"/>
      <c r="C487"/>
    </row>
    <row r="488" spans="2:3" x14ac:dyDescent="0.35">
      <c r="B488"/>
      <c r="C488"/>
    </row>
    <row r="489" spans="2:3" x14ac:dyDescent="0.35">
      <c r="B489"/>
      <c r="C489"/>
    </row>
    <row r="490" spans="2:3" x14ac:dyDescent="0.35">
      <c r="B490"/>
      <c r="C490"/>
    </row>
    <row r="491" spans="2:3" x14ac:dyDescent="0.35">
      <c r="B491"/>
      <c r="C491"/>
    </row>
    <row r="492" spans="2:3" x14ac:dyDescent="0.35">
      <c r="B492"/>
      <c r="C492"/>
    </row>
    <row r="493" spans="2:3" x14ac:dyDescent="0.35">
      <c r="B493"/>
      <c r="C493"/>
    </row>
    <row r="494" spans="2:3" x14ac:dyDescent="0.35">
      <c r="B494"/>
      <c r="C494"/>
    </row>
    <row r="495" spans="2:3" x14ac:dyDescent="0.35">
      <c r="B495"/>
      <c r="C495"/>
    </row>
    <row r="496" spans="2:3" x14ac:dyDescent="0.35">
      <c r="B496"/>
      <c r="C496"/>
    </row>
    <row r="497" spans="2:3" x14ac:dyDescent="0.35">
      <c r="B497"/>
      <c r="C497"/>
    </row>
    <row r="498" spans="2:3" x14ac:dyDescent="0.35">
      <c r="B498"/>
      <c r="C498"/>
    </row>
    <row r="499" spans="2:3" x14ac:dyDescent="0.35">
      <c r="B499"/>
      <c r="C499"/>
    </row>
    <row r="500" spans="2:3" x14ac:dyDescent="0.35">
      <c r="B500"/>
      <c r="C500"/>
    </row>
    <row r="501" spans="2:3" x14ac:dyDescent="0.35">
      <c r="B501"/>
      <c r="C501"/>
    </row>
    <row r="502" spans="2:3" x14ac:dyDescent="0.35">
      <c r="B502"/>
      <c r="C502"/>
    </row>
    <row r="503" spans="2:3" x14ac:dyDescent="0.35">
      <c r="B503"/>
      <c r="C503"/>
    </row>
    <row r="504" spans="2:3" x14ac:dyDescent="0.35">
      <c r="B504"/>
      <c r="C504"/>
    </row>
    <row r="505" spans="2:3" x14ac:dyDescent="0.35">
      <c r="B505"/>
      <c r="C505"/>
    </row>
    <row r="506" spans="2:3" x14ac:dyDescent="0.35">
      <c r="B506"/>
      <c r="C506"/>
    </row>
    <row r="507" spans="2:3" x14ac:dyDescent="0.35">
      <c r="B507"/>
      <c r="C507"/>
    </row>
    <row r="508" spans="2:3" x14ac:dyDescent="0.35">
      <c r="B508"/>
      <c r="C508"/>
    </row>
    <row r="509" spans="2:3" x14ac:dyDescent="0.35">
      <c r="B509"/>
      <c r="C509"/>
    </row>
    <row r="510" spans="2:3" x14ac:dyDescent="0.35">
      <c r="B510"/>
      <c r="C510"/>
    </row>
    <row r="511" spans="2:3" x14ac:dyDescent="0.35">
      <c r="B511"/>
      <c r="C511"/>
    </row>
    <row r="512" spans="2:3" x14ac:dyDescent="0.35">
      <c r="B512"/>
      <c r="C512"/>
    </row>
    <row r="513" spans="2:3" x14ac:dyDescent="0.35">
      <c r="B513"/>
      <c r="C513"/>
    </row>
    <row r="514" spans="2:3" x14ac:dyDescent="0.35">
      <c r="B514"/>
      <c r="C514"/>
    </row>
    <row r="515" spans="2:3" x14ac:dyDescent="0.35">
      <c r="B515"/>
      <c r="C515"/>
    </row>
    <row r="516" spans="2:3" x14ac:dyDescent="0.35">
      <c r="B516"/>
      <c r="C516"/>
    </row>
    <row r="517" spans="2:3" x14ac:dyDescent="0.35">
      <c r="B517"/>
      <c r="C517"/>
    </row>
    <row r="518" spans="2:3" x14ac:dyDescent="0.35">
      <c r="B518"/>
      <c r="C518"/>
    </row>
    <row r="519" spans="2:3" x14ac:dyDescent="0.35">
      <c r="B519"/>
      <c r="C519"/>
    </row>
    <row r="520" spans="2:3" x14ac:dyDescent="0.35">
      <c r="B520"/>
      <c r="C520"/>
    </row>
    <row r="521" spans="2:3" x14ac:dyDescent="0.35">
      <c r="B521"/>
      <c r="C521"/>
    </row>
    <row r="522" spans="2:3" x14ac:dyDescent="0.35">
      <c r="B522"/>
      <c r="C522"/>
    </row>
    <row r="523" spans="2:3" x14ac:dyDescent="0.35">
      <c r="B523"/>
      <c r="C523"/>
    </row>
    <row r="524" spans="2:3" x14ac:dyDescent="0.35">
      <c r="B524"/>
      <c r="C524"/>
    </row>
    <row r="525" spans="2:3" x14ac:dyDescent="0.35">
      <c r="B525"/>
      <c r="C525"/>
    </row>
    <row r="526" spans="2:3" x14ac:dyDescent="0.35">
      <c r="B526"/>
      <c r="C526"/>
    </row>
    <row r="527" spans="2:3" x14ac:dyDescent="0.35">
      <c r="B527"/>
      <c r="C527"/>
    </row>
    <row r="528" spans="2:3" x14ac:dyDescent="0.35">
      <c r="B528"/>
      <c r="C528"/>
    </row>
    <row r="529" spans="2:3" x14ac:dyDescent="0.35">
      <c r="B529"/>
      <c r="C529"/>
    </row>
    <row r="530" spans="2:3" x14ac:dyDescent="0.35">
      <c r="B530"/>
      <c r="C530"/>
    </row>
    <row r="531" spans="2:3" x14ac:dyDescent="0.35">
      <c r="B531"/>
      <c r="C531"/>
    </row>
    <row r="532" spans="2:3" x14ac:dyDescent="0.35">
      <c r="B532"/>
      <c r="C532"/>
    </row>
    <row r="533" spans="2:3" x14ac:dyDescent="0.35">
      <c r="B533"/>
      <c r="C533"/>
    </row>
    <row r="534" spans="2:3" x14ac:dyDescent="0.35">
      <c r="B534"/>
      <c r="C534"/>
    </row>
    <row r="535" spans="2:3" x14ac:dyDescent="0.35">
      <c r="B535"/>
      <c r="C535"/>
    </row>
    <row r="536" spans="2:3" x14ac:dyDescent="0.35">
      <c r="B536"/>
      <c r="C536"/>
    </row>
    <row r="537" spans="2:3" x14ac:dyDescent="0.35">
      <c r="B537"/>
      <c r="C537"/>
    </row>
    <row r="538" spans="2:3" x14ac:dyDescent="0.35">
      <c r="B538"/>
      <c r="C538"/>
    </row>
    <row r="539" spans="2:3" x14ac:dyDescent="0.35">
      <c r="B539"/>
      <c r="C539"/>
    </row>
    <row r="540" spans="2:3" x14ac:dyDescent="0.35">
      <c r="B540"/>
      <c r="C540"/>
    </row>
    <row r="541" spans="2:3" x14ac:dyDescent="0.35">
      <c r="B541"/>
      <c r="C541"/>
    </row>
    <row r="542" spans="2:3" x14ac:dyDescent="0.35">
      <c r="B542"/>
      <c r="C542"/>
    </row>
    <row r="543" spans="2:3" x14ac:dyDescent="0.35">
      <c r="B543"/>
      <c r="C543"/>
    </row>
    <row r="544" spans="2:3" x14ac:dyDescent="0.35">
      <c r="B544"/>
      <c r="C544"/>
    </row>
    <row r="545" spans="2:3" x14ac:dyDescent="0.35">
      <c r="B545"/>
      <c r="C545"/>
    </row>
    <row r="546" spans="2:3" x14ac:dyDescent="0.35">
      <c r="B546"/>
      <c r="C546"/>
    </row>
    <row r="547" spans="2:3" x14ac:dyDescent="0.35">
      <c r="B547"/>
      <c r="C547"/>
    </row>
    <row r="548" spans="2:3" x14ac:dyDescent="0.35">
      <c r="B548"/>
      <c r="C548"/>
    </row>
    <row r="549" spans="2:3" x14ac:dyDescent="0.35">
      <c r="B549"/>
      <c r="C549"/>
    </row>
    <row r="550" spans="2:3" x14ac:dyDescent="0.35">
      <c r="B550"/>
      <c r="C550"/>
    </row>
    <row r="551" spans="2:3" x14ac:dyDescent="0.35">
      <c r="B551"/>
      <c r="C551"/>
    </row>
    <row r="552" spans="2:3" x14ac:dyDescent="0.35">
      <c r="B552"/>
      <c r="C552"/>
    </row>
    <row r="553" spans="2:3" x14ac:dyDescent="0.35">
      <c r="B553"/>
      <c r="C553"/>
    </row>
    <row r="554" spans="2:3" x14ac:dyDescent="0.35">
      <c r="B554"/>
      <c r="C554"/>
    </row>
    <row r="555" spans="2:3" x14ac:dyDescent="0.35">
      <c r="B555"/>
      <c r="C555"/>
    </row>
    <row r="556" spans="2:3" x14ac:dyDescent="0.35">
      <c r="B556"/>
      <c r="C556"/>
    </row>
    <row r="557" spans="2:3" x14ac:dyDescent="0.35">
      <c r="B557"/>
      <c r="C557"/>
    </row>
    <row r="558" spans="2:3" x14ac:dyDescent="0.35">
      <c r="B558"/>
      <c r="C558"/>
    </row>
    <row r="559" spans="2:3" x14ac:dyDescent="0.35">
      <c r="B559"/>
      <c r="C559"/>
    </row>
    <row r="560" spans="2:3" x14ac:dyDescent="0.35">
      <c r="B560"/>
      <c r="C560"/>
    </row>
    <row r="561" spans="2:3" x14ac:dyDescent="0.35">
      <c r="B561"/>
      <c r="C561"/>
    </row>
    <row r="562" spans="2:3" x14ac:dyDescent="0.35">
      <c r="B562"/>
      <c r="C562"/>
    </row>
    <row r="563" spans="2:3" x14ac:dyDescent="0.35">
      <c r="B563"/>
      <c r="C563"/>
    </row>
    <row r="564" spans="2:3" x14ac:dyDescent="0.35">
      <c r="B564"/>
      <c r="C564"/>
    </row>
    <row r="565" spans="2:3" x14ac:dyDescent="0.35">
      <c r="B565"/>
      <c r="C565"/>
    </row>
    <row r="566" spans="2:3" x14ac:dyDescent="0.35">
      <c r="B566"/>
      <c r="C566"/>
    </row>
    <row r="567" spans="2:3" x14ac:dyDescent="0.35">
      <c r="B567"/>
      <c r="C567"/>
    </row>
    <row r="568" spans="2:3" x14ac:dyDescent="0.35">
      <c r="B568"/>
      <c r="C568"/>
    </row>
    <row r="569" spans="2:3" x14ac:dyDescent="0.35">
      <c r="B569"/>
      <c r="C569"/>
    </row>
    <row r="570" spans="2:3" x14ac:dyDescent="0.35">
      <c r="B570"/>
      <c r="C570"/>
    </row>
    <row r="571" spans="2:3" x14ac:dyDescent="0.35">
      <c r="B571"/>
      <c r="C571"/>
    </row>
    <row r="572" spans="2:3" x14ac:dyDescent="0.35">
      <c r="B572"/>
      <c r="C572"/>
    </row>
    <row r="573" spans="2:3" x14ac:dyDescent="0.35">
      <c r="B573"/>
      <c r="C573"/>
    </row>
    <row r="574" spans="2:3" x14ac:dyDescent="0.35">
      <c r="B574"/>
      <c r="C574"/>
    </row>
    <row r="575" spans="2:3" x14ac:dyDescent="0.35">
      <c r="B575"/>
      <c r="C575"/>
    </row>
    <row r="576" spans="2:3" x14ac:dyDescent="0.35">
      <c r="B576"/>
      <c r="C576"/>
    </row>
    <row r="577" spans="2:3" x14ac:dyDescent="0.35">
      <c r="B577"/>
      <c r="C577"/>
    </row>
    <row r="578" spans="2:3" x14ac:dyDescent="0.35">
      <c r="B578"/>
      <c r="C578"/>
    </row>
    <row r="579" spans="2:3" x14ac:dyDescent="0.35">
      <c r="B579"/>
      <c r="C579"/>
    </row>
    <row r="580" spans="2:3" x14ac:dyDescent="0.35">
      <c r="B580"/>
      <c r="C580"/>
    </row>
    <row r="581" spans="2:3" x14ac:dyDescent="0.35">
      <c r="B581"/>
      <c r="C581"/>
    </row>
    <row r="582" spans="2:3" x14ac:dyDescent="0.35">
      <c r="B582"/>
      <c r="C582"/>
    </row>
    <row r="583" spans="2:3" x14ac:dyDescent="0.35">
      <c r="B583"/>
      <c r="C583"/>
    </row>
    <row r="584" spans="2:3" x14ac:dyDescent="0.35">
      <c r="B584"/>
      <c r="C584"/>
    </row>
    <row r="585" spans="2:3" x14ac:dyDescent="0.35">
      <c r="B585"/>
      <c r="C585"/>
    </row>
    <row r="586" spans="2:3" x14ac:dyDescent="0.35">
      <c r="B586"/>
      <c r="C586"/>
    </row>
    <row r="587" spans="2:3" x14ac:dyDescent="0.35">
      <c r="B587"/>
      <c r="C587"/>
    </row>
    <row r="588" spans="2:3" x14ac:dyDescent="0.35">
      <c r="B588"/>
      <c r="C588"/>
    </row>
    <row r="589" spans="2:3" x14ac:dyDescent="0.35">
      <c r="B589"/>
      <c r="C589"/>
    </row>
    <row r="590" spans="2:3" x14ac:dyDescent="0.35">
      <c r="B590"/>
      <c r="C590"/>
    </row>
    <row r="591" spans="2:3" x14ac:dyDescent="0.35">
      <c r="B591"/>
      <c r="C591"/>
    </row>
    <row r="592" spans="2:3" x14ac:dyDescent="0.35">
      <c r="B592"/>
      <c r="C592"/>
    </row>
    <row r="593" spans="2:3" x14ac:dyDescent="0.35">
      <c r="B593"/>
      <c r="C593"/>
    </row>
    <row r="594" spans="2:3" x14ac:dyDescent="0.35">
      <c r="B594"/>
      <c r="C594"/>
    </row>
    <row r="595" spans="2:3" x14ac:dyDescent="0.35">
      <c r="B595"/>
      <c r="C595"/>
    </row>
    <row r="596" spans="2:3" x14ac:dyDescent="0.35">
      <c r="B596"/>
      <c r="C596"/>
    </row>
    <row r="597" spans="2:3" x14ac:dyDescent="0.35">
      <c r="B597"/>
      <c r="C597"/>
    </row>
    <row r="598" spans="2:3" x14ac:dyDescent="0.35">
      <c r="B598"/>
      <c r="C598"/>
    </row>
    <row r="599" spans="2:3" x14ac:dyDescent="0.35">
      <c r="B599"/>
      <c r="C599"/>
    </row>
    <row r="600" spans="2:3" x14ac:dyDescent="0.35">
      <c r="B600"/>
      <c r="C600"/>
    </row>
    <row r="601" spans="2:3" x14ac:dyDescent="0.35">
      <c r="B601"/>
      <c r="C601"/>
    </row>
    <row r="602" spans="2:3" x14ac:dyDescent="0.35">
      <c r="B602"/>
      <c r="C602"/>
    </row>
    <row r="603" spans="2:3" x14ac:dyDescent="0.35">
      <c r="B603"/>
      <c r="C603"/>
    </row>
    <row r="604" spans="2:3" x14ac:dyDescent="0.35">
      <c r="B604"/>
      <c r="C604"/>
    </row>
    <row r="605" spans="2:3" x14ac:dyDescent="0.35">
      <c r="B605"/>
      <c r="C605"/>
    </row>
    <row r="606" spans="2:3" x14ac:dyDescent="0.35">
      <c r="B606"/>
      <c r="C606"/>
    </row>
    <row r="607" spans="2:3" x14ac:dyDescent="0.35">
      <c r="B607"/>
      <c r="C607"/>
    </row>
    <row r="608" spans="2:3" x14ac:dyDescent="0.35">
      <c r="B608"/>
      <c r="C608"/>
    </row>
    <row r="609" spans="2:3" x14ac:dyDescent="0.35">
      <c r="B609"/>
      <c r="C609"/>
    </row>
    <row r="610" spans="2:3" x14ac:dyDescent="0.35">
      <c r="B610"/>
      <c r="C610"/>
    </row>
    <row r="611" spans="2:3" x14ac:dyDescent="0.35">
      <c r="B611"/>
      <c r="C611"/>
    </row>
    <row r="612" spans="2:3" x14ac:dyDescent="0.35">
      <c r="B612"/>
      <c r="C612"/>
    </row>
    <row r="613" spans="2:3" x14ac:dyDescent="0.35">
      <c r="B613"/>
      <c r="C613"/>
    </row>
    <row r="614" spans="2:3" x14ac:dyDescent="0.35">
      <c r="B614"/>
      <c r="C614"/>
    </row>
    <row r="615" spans="2:3" x14ac:dyDescent="0.35">
      <c r="B615"/>
      <c r="C615"/>
    </row>
    <row r="616" spans="2:3" x14ac:dyDescent="0.35">
      <c r="B616"/>
      <c r="C616"/>
    </row>
    <row r="617" spans="2:3" x14ac:dyDescent="0.35">
      <c r="B617"/>
      <c r="C617"/>
    </row>
    <row r="618" spans="2:3" x14ac:dyDescent="0.35">
      <c r="B618"/>
      <c r="C618"/>
    </row>
    <row r="619" spans="2:3" x14ac:dyDescent="0.35">
      <c r="B619"/>
      <c r="C619"/>
    </row>
    <row r="620" spans="2:3" x14ac:dyDescent="0.35">
      <c r="B620"/>
      <c r="C620"/>
    </row>
    <row r="621" spans="2:3" x14ac:dyDescent="0.35">
      <c r="B621"/>
      <c r="C621"/>
    </row>
    <row r="622" spans="2:3" x14ac:dyDescent="0.35">
      <c r="B622"/>
      <c r="C622"/>
    </row>
    <row r="623" spans="2:3" x14ac:dyDescent="0.35">
      <c r="B623"/>
      <c r="C623"/>
    </row>
    <row r="624" spans="2:3" x14ac:dyDescent="0.35">
      <c r="B624"/>
      <c r="C624"/>
    </row>
    <row r="625" spans="2:3" x14ac:dyDescent="0.35">
      <c r="B625"/>
      <c r="C625"/>
    </row>
    <row r="626" spans="2:3" x14ac:dyDescent="0.35">
      <c r="B626"/>
      <c r="C626"/>
    </row>
    <row r="627" spans="2:3" x14ac:dyDescent="0.35">
      <c r="B627"/>
      <c r="C627"/>
    </row>
    <row r="628" spans="2:3" x14ac:dyDescent="0.35">
      <c r="B628"/>
      <c r="C628"/>
    </row>
    <row r="629" spans="2:3" x14ac:dyDescent="0.35">
      <c r="B629"/>
      <c r="C629"/>
    </row>
    <row r="630" spans="2:3" x14ac:dyDescent="0.35">
      <c r="B630"/>
      <c r="C630"/>
    </row>
    <row r="631" spans="2:3" x14ac:dyDescent="0.35">
      <c r="B631"/>
      <c r="C631"/>
    </row>
    <row r="632" spans="2:3" x14ac:dyDescent="0.35">
      <c r="B632"/>
      <c r="C632"/>
    </row>
    <row r="633" spans="2:3" x14ac:dyDescent="0.35">
      <c r="B633"/>
      <c r="C633"/>
    </row>
    <row r="634" spans="2:3" x14ac:dyDescent="0.35">
      <c r="B634"/>
      <c r="C634"/>
    </row>
    <row r="635" spans="2:3" x14ac:dyDescent="0.35">
      <c r="B635"/>
      <c r="C635"/>
    </row>
    <row r="636" spans="2:3" x14ac:dyDescent="0.35">
      <c r="B636"/>
      <c r="C636"/>
    </row>
    <row r="637" spans="2:3" x14ac:dyDescent="0.35">
      <c r="B637"/>
      <c r="C637"/>
    </row>
    <row r="638" spans="2:3" x14ac:dyDescent="0.35">
      <c r="B638"/>
      <c r="C638"/>
    </row>
    <row r="639" spans="2:3" x14ac:dyDescent="0.35">
      <c r="B639"/>
      <c r="C639"/>
    </row>
    <row r="640" spans="2:3" x14ac:dyDescent="0.35">
      <c r="B640"/>
      <c r="C640"/>
    </row>
    <row r="641" spans="2:3" x14ac:dyDescent="0.35">
      <c r="B641"/>
      <c r="C641"/>
    </row>
    <row r="642" spans="2:3" x14ac:dyDescent="0.35">
      <c r="B642"/>
      <c r="C642"/>
    </row>
    <row r="643" spans="2:3" x14ac:dyDescent="0.35">
      <c r="B643"/>
      <c r="C643"/>
    </row>
    <row r="644" spans="2:3" x14ac:dyDescent="0.35">
      <c r="B644"/>
      <c r="C644"/>
    </row>
    <row r="645" spans="2:3" x14ac:dyDescent="0.35">
      <c r="B645"/>
      <c r="C645"/>
    </row>
    <row r="646" spans="2:3" x14ac:dyDescent="0.35">
      <c r="B646"/>
      <c r="C646"/>
    </row>
    <row r="647" spans="2:3" x14ac:dyDescent="0.35">
      <c r="B647"/>
      <c r="C647"/>
    </row>
    <row r="648" spans="2:3" x14ac:dyDescent="0.35">
      <c r="B648"/>
      <c r="C648"/>
    </row>
    <row r="649" spans="2:3" x14ac:dyDescent="0.35">
      <c r="B649"/>
      <c r="C649"/>
    </row>
    <row r="650" spans="2:3" x14ac:dyDescent="0.35">
      <c r="B650"/>
      <c r="C650"/>
    </row>
    <row r="651" spans="2:3" x14ac:dyDescent="0.35">
      <c r="B651"/>
      <c r="C651"/>
    </row>
    <row r="652" spans="2:3" x14ac:dyDescent="0.35">
      <c r="B652"/>
      <c r="C652"/>
    </row>
    <row r="653" spans="2:3" x14ac:dyDescent="0.35">
      <c r="B653"/>
      <c r="C653"/>
    </row>
    <row r="654" spans="2:3" x14ac:dyDescent="0.35">
      <c r="B654"/>
      <c r="C654"/>
    </row>
    <row r="655" spans="2:3" x14ac:dyDescent="0.35">
      <c r="B655"/>
      <c r="C655"/>
    </row>
    <row r="656" spans="2:3" x14ac:dyDescent="0.35">
      <c r="B656"/>
      <c r="C656"/>
    </row>
    <row r="657" spans="2:3" x14ac:dyDescent="0.35">
      <c r="B657"/>
      <c r="C657"/>
    </row>
    <row r="658" spans="2:3" x14ac:dyDescent="0.35">
      <c r="B658"/>
      <c r="C658"/>
    </row>
    <row r="659" spans="2:3" x14ac:dyDescent="0.35">
      <c r="B659"/>
      <c r="C659"/>
    </row>
    <row r="660" spans="2:3" x14ac:dyDescent="0.35">
      <c r="B660"/>
      <c r="C660"/>
    </row>
    <row r="661" spans="2:3" x14ac:dyDescent="0.35">
      <c r="B661"/>
      <c r="C661"/>
    </row>
    <row r="662" spans="2:3" x14ac:dyDescent="0.35">
      <c r="B662"/>
      <c r="C662"/>
    </row>
    <row r="663" spans="2:3" x14ac:dyDescent="0.35">
      <c r="B663"/>
      <c r="C663"/>
    </row>
    <row r="664" spans="2:3" x14ac:dyDescent="0.35">
      <c r="B664"/>
      <c r="C664"/>
    </row>
    <row r="665" spans="2:3" x14ac:dyDescent="0.35">
      <c r="B665"/>
      <c r="C665"/>
    </row>
    <row r="666" spans="2:3" x14ac:dyDescent="0.35">
      <c r="B666"/>
      <c r="C666"/>
    </row>
    <row r="667" spans="2:3" x14ac:dyDescent="0.35">
      <c r="B667"/>
      <c r="C667"/>
    </row>
    <row r="668" spans="2:3" x14ac:dyDescent="0.35">
      <c r="B668"/>
      <c r="C668"/>
    </row>
    <row r="669" spans="2:3" x14ac:dyDescent="0.35">
      <c r="B669"/>
      <c r="C669"/>
    </row>
    <row r="670" spans="2:3" x14ac:dyDescent="0.35">
      <c r="B670"/>
      <c r="C670"/>
    </row>
    <row r="671" spans="2:3" x14ac:dyDescent="0.35">
      <c r="B671"/>
      <c r="C671"/>
    </row>
    <row r="672" spans="2:3" x14ac:dyDescent="0.35">
      <c r="B672"/>
      <c r="C672"/>
    </row>
    <row r="673" spans="2:3" x14ac:dyDescent="0.35">
      <c r="B673"/>
      <c r="C673"/>
    </row>
    <row r="674" spans="2:3" x14ac:dyDescent="0.35">
      <c r="B674"/>
      <c r="C674"/>
    </row>
    <row r="675" spans="2:3" x14ac:dyDescent="0.35">
      <c r="B675"/>
      <c r="C675"/>
    </row>
    <row r="676" spans="2:3" x14ac:dyDescent="0.35">
      <c r="B676"/>
      <c r="C676"/>
    </row>
    <row r="677" spans="2:3" x14ac:dyDescent="0.35">
      <c r="B677"/>
      <c r="C677"/>
    </row>
    <row r="678" spans="2:3" x14ac:dyDescent="0.35">
      <c r="B678"/>
      <c r="C678"/>
    </row>
    <row r="679" spans="2:3" x14ac:dyDescent="0.35">
      <c r="B679"/>
      <c r="C679"/>
    </row>
    <row r="680" spans="2:3" x14ac:dyDescent="0.35">
      <c r="B680"/>
      <c r="C680"/>
    </row>
    <row r="681" spans="2:3" x14ac:dyDescent="0.35">
      <c r="B681"/>
      <c r="C681"/>
    </row>
    <row r="682" spans="2:3" x14ac:dyDescent="0.35">
      <c r="B682"/>
      <c r="C682"/>
    </row>
    <row r="683" spans="2:3" x14ac:dyDescent="0.35">
      <c r="B683"/>
      <c r="C683"/>
    </row>
    <row r="684" spans="2:3" x14ac:dyDescent="0.35">
      <c r="B684"/>
      <c r="C684"/>
    </row>
    <row r="685" spans="2:3" x14ac:dyDescent="0.35">
      <c r="B685"/>
      <c r="C685"/>
    </row>
    <row r="686" spans="2:3" x14ac:dyDescent="0.35">
      <c r="B686"/>
      <c r="C686"/>
    </row>
    <row r="687" spans="2:3" x14ac:dyDescent="0.35">
      <c r="B687"/>
      <c r="C687"/>
    </row>
    <row r="688" spans="2:3" x14ac:dyDescent="0.35">
      <c r="B688"/>
      <c r="C688"/>
    </row>
    <row r="689" spans="2:3" x14ac:dyDescent="0.35">
      <c r="B689"/>
      <c r="C689"/>
    </row>
    <row r="690" spans="2:3" x14ac:dyDescent="0.35">
      <c r="B690"/>
      <c r="C690"/>
    </row>
    <row r="691" spans="2:3" x14ac:dyDescent="0.35">
      <c r="B691"/>
      <c r="C691"/>
    </row>
    <row r="692" spans="2:3" x14ac:dyDescent="0.35">
      <c r="B692"/>
      <c r="C692"/>
    </row>
    <row r="693" spans="2:3" x14ac:dyDescent="0.35">
      <c r="B693"/>
      <c r="C693"/>
    </row>
    <row r="694" spans="2:3" x14ac:dyDescent="0.35">
      <c r="B694"/>
      <c r="C694"/>
    </row>
    <row r="695" spans="2:3" x14ac:dyDescent="0.35">
      <c r="B695"/>
      <c r="C695"/>
    </row>
    <row r="696" spans="2:3" x14ac:dyDescent="0.35">
      <c r="B696"/>
      <c r="C696"/>
    </row>
    <row r="697" spans="2:3" x14ac:dyDescent="0.35">
      <c r="B697"/>
      <c r="C697"/>
    </row>
    <row r="698" spans="2:3" x14ac:dyDescent="0.35">
      <c r="B698"/>
      <c r="C698"/>
    </row>
    <row r="699" spans="2:3" x14ac:dyDescent="0.35">
      <c r="B699"/>
      <c r="C699"/>
    </row>
    <row r="700" spans="2:3" x14ac:dyDescent="0.35">
      <c r="B700"/>
      <c r="C700"/>
    </row>
    <row r="701" spans="2:3" x14ac:dyDescent="0.35">
      <c r="B701"/>
      <c r="C701"/>
    </row>
    <row r="702" spans="2:3" x14ac:dyDescent="0.35">
      <c r="B702"/>
      <c r="C702"/>
    </row>
    <row r="703" spans="2:3" x14ac:dyDescent="0.35">
      <c r="B703"/>
      <c r="C703"/>
    </row>
    <row r="704" spans="2:3" x14ac:dyDescent="0.35">
      <c r="B704"/>
      <c r="C704"/>
    </row>
    <row r="705" spans="2:3" x14ac:dyDescent="0.35">
      <c r="B705"/>
      <c r="C705"/>
    </row>
    <row r="706" spans="2:3" x14ac:dyDescent="0.35">
      <c r="B706"/>
      <c r="C706"/>
    </row>
    <row r="707" spans="2:3" x14ac:dyDescent="0.35">
      <c r="B707"/>
      <c r="C707"/>
    </row>
    <row r="708" spans="2:3" x14ac:dyDescent="0.35">
      <c r="B708"/>
      <c r="C708"/>
    </row>
    <row r="709" spans="2:3" x14ac:dyDescent="0.35">
      <c r="B709"/>
      <c r="C709"/>
    </row>
    <row r="710" spans="2:3" x14ac:dyDescent="0.35">
      <c r="B710"/>
      <c r="C710"/>
    </row>
    <row r="711" spans="2:3" x14ac:dyDescent="0.35">
      <c r="B711"/>
      <c r="C711"/>
    </row>
    <row r="712" spans="2:3" x14ac:dyDescent="0.35">
      <c r="B712"/>
      <c r="C712"/>
    </row>
    <row r="713" spans="2:3" x14ac:dyDescent="0.35">
      <c r="B713"/>
      <c r="C713"/>
    </row>
    <row r="714" spans="2:3" x14ac:dyDescent="0.35">
      <c r="B714"/>
      <c r="C714"/>
    </row>
    <row r="715" spans="2:3" x14ac:dyDescent="0.35">
      <c r="B715"/>
      <c r="C715"/>
    </row>
    <row r="716" spans="2:3" x14ac:dyDescent="0.35">
      <c r="B716"/>
      <c r="C716"/>
    </row>
    <row r="717" spans="2:3" x14ac:dyDescent="0.35">
      <c r="B717"/>
      <c r="C717"/>
    </row>
    <row r="718" spans="2:3" x14ac:dyDescent="0.35">
      <c r="B718"/>
      <c r="C718"/>
    </row>
    <row r="719" spans="2:3" x14ac:dyDescent="0.35">
      <c r="B719"/>
      <c r="C719"/>
    </row>
    <row r="720" spans="2:3" x14ac:dyDescent="0.35">
      <c r="B720"/>
      <c r="C720"/>
    </row>
    <row r="721" spans="2:3" x14ac:dyDescent="0.35">
      <c r="B721"/>
      <c r="C721"/>
    </row>
    <row r="722" spans="2:3" x14ac:dyDescent="0.35">
      <c r="B722"/>
      <c r="C722"/>
    </row>
    <row r="723" spans="2:3" x14ac:dyDescent="0.35">
      <c r="B723"/>
      <c r="C723"/>
    </row>
    <row r="724" spans="2:3" x14ac:dyDescent="0.35">
      <c r="B724"/>
      <c r="C724"/>
    </row>
    <row r="725" spans="2:3" x14ac:dyDescent="0.35">
      <c r="B725"/>
      <c r="C725"/>
    </row>
    <row r="726" spans="2:3" x14ac:dyDescent="0.35">
      <c r="B726"/>
      <c r="C726"/>
    </row>
    <row r="727" spans="2:3" x14ac:dyDescent="0.35">
      <c r="B727"/>
      <c r="C727"/>
    </row>
    <row r="728" spans="2:3" x14ac:dyDescent="0.35">
      <c r="B728"/>
      <c r="C728"/>
    </row>
    <row r="729" spans="2:3" x14ac:dyDescent="0.35">
      <c r="B729"/>
      <c r="C729"/>
    </row>
    <row r="730" spans="2:3" x14ac:dyDescent="0.35">
      <c r="B730"/>
      <c r="C730"/>
    </row>
    <row r="731" spans="2:3" x14ac:dyDescent="0.35">
      <c r="B731"/>
      <c r="C731"/>
    </row>
    <row r="732" spans="2:3" x14ac:dyDescent="0.35">
      <c r="B732"/>
      <c r="C732"/>
    </row>
    <row r="733" spans="2:3" x14ac:dyDescent="0.35">
      <c r="B733"/>
      <c r="C733"/>
    </row>
    <row r="734" spans="2:3" x14ac:dyDescent="0.35">
      <c r="B734"/>
      <c r="C734"/>
    </row>
    <row r="735" spans="2:3" x14ac:dyDescent="0.35">
      <c r="B735"/>
      <c r="C735"/>
    </row>
    <row r="736" spans="2:3" x14ac:dyDescent="0.35">
      <c r="B736"/>
      <c r="C736"/>
    </row>
    <row r="737" spans="2:3" x14ac:dyDescent="0.35">
      <c r="B737"/>
      <c r="C737"/>
    </row>
    <row r="738" spans="2:3" x14ac:dyDescent="0.35">
      <c r="B738"/>
      <c r="C738"/>
    </row>
    <row r="739" spans="2:3" x14ac:dyDescent="0.35">
      <c r="B739"/>
      <c r="C739"/>
    </row>
    <row r="740" spans="2:3" x14ac:dyDescent="0.35">
      <c r="B740"/>
      <c r="C740"/>
    </row>
    <row r="741" spans="2:3" x14ac:dyDescent="0.35">
      <c r="B741"/>
      <c r="C741"/>
    </row>
    <row r="742" spans="2:3" x14ac:dyDescent="0.35">
      <c r="B742"/>
      <c r="C742"/>
    </row>
    <row r="743" spans="2:3" x14ac:dyDescent="0.35">
      <c r="B743"/>
      <c r="C743"/>
    </row>
    <row r="744" spans="2:3" x14ac:dyDescent="0.35">
      <c r="B744"/>
      <c r="C744"/>
    </row>
    <row r="745" spans="2:3" x14ac:dyDescent="0.35">
      <c r="B745"/>
      <c r="C745"/>
    </row>
    <row r="746" spans="2:3" x14ac:dyDescent="0.35">
      <c r="B746"/>
      <c r="C746"/>
    </row>
    <row r="747" spans="2:3" x14ac:dyDescent="0.35">
      <c r="B747"/>
      <c r="C747"/>
    </row>
    <row r="748" spans="2:3" x14ac:dyDescent="0.35">
      <c r="B748"/>
      <c r="C748"/>
    </row>
    <row r="749" spans="2:3" x14ac:dyDescent="0.35">
      <c r="B749"/>
      <c r="C749"/>
    </row>
    <row r="750" spans="2:3" x14ac:dyDescent="0.35">
      <c r="B750"/>
      <c r="C750"/>
    </row>
    <row r="751" spans="2:3" x14ac:dyDescent="0.35">
      <c r="B751"/>
      <c r="C751"/>
    </row>
    <row r="752" spans="2:3" x14ac:dyDescent="0.35">
      <c r="B752"/>
      <c r="C752"/>
    </row>
    <row r="753" spans="2:3" x14ac:dyDescent="0.35">
      <c r="B753"/>
      <c r="C753"/>
    </row>
    <row r="754" spans="2:3" x14ac:dyDescent="0.35">
      <c r="B754"/>
      <c r="C754"/>
    </row>
    <row r="755" spans="2:3" x14ac:dyDescent="0.35">
      <c r="B755"/>
      <c r="C755"/>
    </row>
    <row r="756" spans="2:3" x14ac:dyDescent="0.35">
      <c r="B756"/>
      <c r="C756"/>
    </row>
    <row r="757" spans="2:3" x14ac:dyDescent="0.35">
      <c r="B757"/>
      <c r="C757"/>
    </row>
    <row r="758" spans="2:3" x14ac:dyDescent="0.35">
      <c r="B758"/>
      <c r="C758"/>
    </row>
    <row r="759" spans="2:3" x14ac:dyDescent="0.35">
      <c r="B759"/>
      <c r="C759"/>
    </row>
    <row r="760" spans="2:3" x14ac:dyDescent="0.35">
      <c r="B760"/>
      <c r="C760"/>
    </row>
    <row r="761" spans="2:3" x14ac:dyDescent="0.35">
      <c r="B761"/>
      <c r="C761"/>
    </row>
    <row r="762" spans="2:3" x14ac:dyDescent="0.35">
      <c r="B762"/>
      <c r="C762"/>
    </row>
    <row r="763" spans="2:3" x14ac:dyDescent="0.35">
      <c r="B763"/>
      <c r="C763"/>
    </row>
    <row r="764" spans="2:3" x14ac:dyDescent="0.35">
      <c r="B764"/>
      <c r="C764"/>
    </row>
    <row r="765" spans="2:3" x14ac:dyDescent="0.35">
      <c r="B765"/>
      <c r="C765"/>
    </row>
    <row r="766" spans="2:3" x14ac:dyDescent="0.35">
      <c r="B766"/>
      <c r="C766"/>
    </row>
    <row r="767" spans="2:3" x14ac:dyDescent="0.35">
      <c r="B767"/>
      <c r="C767"/>
    </row>
    <row r="768" spans="2:3" x14ac:dyDescent="0.35">
      <c r="B768"/>
      <c r="C768"/>
    </row>
    <row r="769" spans="2:3" x14ac:dyDescent="0.35">
      <c r="B769"/>
      <c r="C769"/>
    </row>
    <row r="770" spans="2:3" x14ac:dyDescent="0.35">
      <c r="B770"/>
      <c r="C770"/>
    </row>
    <row r="771" spans="2:3" x14ac:dyDescent="0.35">
      <c r="B771"/>
      <c r="C771"/>
    </row>
    <row r="772" spans="2:3" x14ac:dyDescent="0.35">
      <c r="B772"/>
      <c r="C772"/>
    </row>
    <row r="773" spans="2:3" x14ac:dyDescent="0.35">
      <c r="B773"/>
      <c r="C773"/>
    </row>
    <row r="774" spans="2:3" x14ac:dyDescent="0.35">
      <c r="B774"/>
      <c r="C774"/>
    </row>
    <row r="775" spans="2:3" x14ac:dyDescent="0.35">
      <c r="B775"/>
      <c r="C775"/>
    </row>
    <row r="776" spans="2:3" x14ac:dyDescent="0.35">
      <c r="B776"/>
      <c r="C776"/>
    </row>
    <row r="777" spans="2:3" x14ac:dyDescent="0.35">
      <c r="B777"/>
      <c r="C777"/>
    </row>
    <row r="778" spans="2:3" x14ac:dyDescent="0.35">
      <c r="B778"/>
      <c r="C778"/>
    </row>
    <row r="779" spans="2:3" x14ac:dyDescent="0.35">
      <c r="B779"/>
      <c r="C779"/>
    </row>
    <row r="780" spans="2:3" x14ac:dyDescent="0.35">
      <c r="B780"/>
      <c r="C780"/>
    </row>
    <row r="781" spans="2:3" x14ac:dyDescent="0.35">
      <c r="B781"/>
      <c r="C781"/>
    </row>
    <row r="782" spans="2:3" x14ac:dyDescent="0.35">
      <c r="B782"/>
      <c r="C782"/>
    </row>
    <row r="783" spans="2:3" x14ac:dyDescent="0.35">
      <c r="B783"/>
      <c r="C783"/>
    </row>
    <row r="784" spans="2:3" x14ac:dyDescent="0.35">
      <c r="B784"/>
      <c r="C784"/>
    </row>
    <row r="785" spans="2:3" x14ac:dyDescent="0.35">
      <c r="B785"/>
      <c r="C785"/>
    </row>
    <row r="786" spans="2:3" x14ac:dyDescent="0.35">
      <c r="B786"/>
      <c r="C786"/>
    </row>
    <row r="787" spans="2:3" x14ac:dyDescent="0.35">
      <c r="B787"/>
      <c r="C787"/>
    </row>
    <row r="788" spans="2:3" x14ac:dyDescent="0.35">
      <c r="B788"/>
      <c r="C788"/>
    </row>
    <row r="789" spans="2:3" x14ac:dyDescent="0.35">
      <c r="B789"/>
      <c r="C789"/>
    </row>
    <row r="790" spans="2:3" x14ac:dyDescent="0.35">
      <c r="B790"/>
      <c r="C790"/>
    </row>
    <row r="791" spans="2:3" x14ac:dyDescent="0.35">
      <c r="B791"/>
      <c r="C791"/>
    </row>
    <row r="792" spans="2:3" x14ac:dyDescent="0.35">
      <c r="B792"/>
      <c r="C792"/>
    </row>
    <row r="793" spans="2:3" x14ac:dyDescent="0.35">
      <c r="B793"/>
      <c r="C793"/>
    </row>
    <row r="794" spans="2:3" x14ac:dyDescent="0.35">
      <c r="B794"/>
      <c r="C794"/>
    </row>
    <row r="795" spans="2:3" x14ac:dyDescent="0.35">
      <c r="B795"/>
      <c r="C795"/>
    </row>
    <row r="796" spans="2:3" x14ac:dyDescent="0.35">
      <c r="B796"/>
      <c r="C796"/>
    </row>
    <row r="797" spans="2:3" x14ac:dyDescent="0.35">
      <c r="B797"/>
      <c r="C797"/>
    </row>
    <row r="798" spans="2:3" x14ac:dyDescent="0.35">
      <c r="B798"/>
      <c r="C798"/>
    </row>
    <row r="799" spans="2:3" x14ac:dyDescent="0.35">
      <c r="B799"/>
      <c r="C799"/>
    </row>
    <row r="800" spans="2:3" x14ac:dyDescent="0.35">
      <c r="B800"/>
      <c r="C800"/>
    </row>
    <row r="801" spans="2:3" x14ac:dyDescent="0.35">
      <c r="B801"/>
      <c r="C801"/>
    </row>
    <row r="802" spans="2:3" x14ac:dyDescent="0.35">
      <c r="B802"/>
      <c r="C802"/>
    </row>
    <row r="803" spans="2:3" x14ac:dyDescent="0.35">
      <c r="B803"/>
      <c r="C803"/>
    </row>
    <row r="804" spans="2:3" x14ac:dyDescent="0.35">
      <c r="B804"/>
      <c r="C804"/>
    </row>
    <row r="805" spans="2:3" x14ac:dyDescent="0.35">
      <c r="B805"/>
      <c r="C805"/>
    </row>
    <row r="806" spans="2:3" x14ac:dyDescent="0.35">
      <c r="B806"/>
      <c r="C806"/>
    </row>
    <row r="807" spans="2:3" x14ac:dyDescent="0.35">
      <c r="B807"/>
      <c r="C807"/>
    </row>
    <row r="808" spans="2:3" x14ac:dyDescent="0.35">
      <c r="B808"/>
      <c r="C808"/>
    </row>
    <row r="809" spans="2:3" x14ac:dyDescent="0.35">
      <c r="B809"/>
      <c r="C809"/>
    </row>
    <row r="810" spans="2:3" x14ac:dyDescent="0.35">
      <c r="B810"/>
      <c r="C810"/>
    </row>
    <row r="811" spans="2:3" x14ac:dyDescent="0.35">
      <c r="B811"/>
      <c r="C811"/>
    </row>
    <row r="812" spans="2:3" x14ac:dyDescent="0.35">
      <c r="B812"/>
      <c r="C812"/>
    </row>
    <row r="813" spans="2:3" x14ac:dyDescent="0.35">
      <c r="B813"/>
      <c r="C813"/>
    </row>
    <row r="814" spans="2:3" x14ac:dyDescent="0.35">
      <c r="B814"/>
      <c r="C814"/>
    </row>
    <row r="815" spans="2:3" x14ac:dyDescent="0.35">
      <c r="B815"/>
      <c r="C815"/>
    </row>
    <row r="816" spans="2:3" x14ac:dyDescent="0.35">
      <c r="B816"/>
      <c r="C816"/>
    </row>
    <row r="817" spans="2:3" x14ac:dyDescent="0.35">
      <c r="B817"/>
      <c r="C817"/>
    </row>
    <row r="818" spans="2:3" x14ac:dyDescent="0.35">
      <c r="B818"/>
      <c r="C818"/>
    </row>
    <row r="819" spans="2:3" x14ac:dyDescent="0.35">
      <c r="B819"/>
      <c r="C819"/>
    </row>
    <row r="820" spans="2:3" x14ac:dyDescent="0.35">
      <c r="B820"/>
      <c r="C820"/>
    </row>
    <row r="821" spans="2:3" x14ac:dyDescent="0.35">
      <c r="B821"/>
      <c r="C821"/>
    </row>
    <row r="822" spans="2:3" x14ac:dyDescent="0.35">
      <c r="B822"/>
      <c r="C822"/>
    </row>
    <row r="823" spans="2:3" x14ac:dyDescent="0.35">
      <c r="B823"/>
      <c r="C823"/>
    </row>
    <row r="824" spans="2:3" x14ac:dyDescent="0.35">
      <c r="B824"/>
      <c r="C824"/>
    </row>
    <row r="825" spans="2:3" x14ac:dyDescent="0.35">
      <c r="B825"/>
      <c r="C825"/>
    </row>
    <row r="826" spans="2:3" x14ac:dyDescent="0.35">
      <c r="B826"/>
      <c r="C826"/>
    </row>
    <row r="827" spans="2:3" x14ac:dyDescent="0.35">
      <c r="B827"/>
      <c r="C827"/>
    </row>
    <row r="828" spans="2:3" x14ac:dyDescent="0.35">
      <c r="B828"/>
      <c r="C828"/>
    </row>
    <row r="829" spans="2:3" x14ac:dyDescent="0.35">
      <c r="B829"/>
      <c r="C829"/>
    </row>
    <row r="830" spans="2:3" x14ac:dyDescent="0.35">
      <c r="B830"/>
      <c r="C830"/>
    </row>
    <row r="831" spans="2:3" x14ac:dyDescent="0.35">
      <c r="B831"/>
      <c r="C831"/>
    </row>
    <row r="832" spans="2:3" x14ac:dyDescent="0.35">
      <c r="B832"/>
      <c r="C832"/>
    </row>
    <row r="833" spans="2:3" x14ac:dyDescent="0.35">
      <c r="B833"/>
      <c r="C833"/>
    </row>
    <row r="834" spans="2:3" x14ac:dyDescent="0.35">
      <c r="B834"/>
      <c r="C834"/>
    </row>
    <row r="835" spans="2:3" x14ac:dyDescent="0.35">
      <c r="B835"/>
      <c r="C835"/>
    </row>
    <row r="836" spans="2:3" x14ac:dyDescent="0.35">
      <c r="B836"/>
      <c r="C836"/>
    </row>
    <row r="837" spans="2:3" x14ac:dyDescent="0.35">
      <c r="B837"/>
      <c r="C837"/>
    </row>
    <row r="838" spans="2:3" x14ac:dyDescent="0.35">
      <c r="B838"/>
      <c r="C838"/>
    </row>
    <row r="839" spans="2:3" x14ac:dyDescent="0.35">
      <c r="B839"/>
      <c r="C839"/>
    </row>
    <row r="840" spans="2:3" x14ac:dyDescent="0.35">
      <c r="B840"/>
      <c r="C840"/>
    </row>
    <row r="841" spans="2:3" x14ac:dyDescent="0.35">
      <c r="B841"/>
      <c r="C841"/>
    </row>
    <row r="842" spans="2:3" x14ac:dyDescent="0.35">
      <c r="B842"/>
      <c r="C842"/>
    </row>
    <row r="843" spans="2:3" x14ac:dyDescent="0.35">
      <c r="B843"/>
      <c r="C843"/>
    </row>
    <row r="844" spans="2:3" x14ac:dyDescent="0.35">
      <c r="B844"/>
      <c r="C844"/>
    </row>
    <row r="845" spans="2:3" x14ac:dyDescent="0.35">
      <c r="B845"/>
      <c r="C845"/>
    </row>
    <row r="846" spans="2:3" x14ac:dyDescent="0.35">
      <c r="B846"/>
      <c r="C846"/>
    </row>
    <row r="847" spans="2:3" x14ac:dyDescent="0.35">
      <c r="B847"/>
      <c r="C847"/>
    </row>
    <row r="848" spans="2:3" x14ac:dyDescent="0.35">
      <c r="B848"/>
      <c r="C848"/>
    </row>
    <row r="849" spans="2:3" x14ac:dyDescent="0.35">
      <c r="B849"/>
      <c r="C849"/>
    </row>
    <row r="850" spans="2:3" x14ac:dyDescent="0.35">
      <c r="B850"/>
      <c r="C850"/>
    </row>
    <row r="851" spans="2:3" x14ac:dyDescent="0.35">
      <c r="B851"/>
      <c r="C851"/>
    </row>
    <row r="852" spans="2:3" x14ac:dyDescent="0.35">
      <c r="B852"/>
      <c r="C852"/>
    </row>
    <row r="853" spans="2:3" x14ac:dyDescent="0.35">
      <c r="B853"/>
      <c r="C853"/>
    </row>
    <row r="854" spans="2:3" x14ac:dyDescent="0.35">
      <c r="B854"/>
      <c r="C854"/>
    </row>
    <row r="855" spans="2:3" x14ac:dyDescent="0.35">
      <c r="B855"/>
      <c r="C855"/>
    </row>
    <row r="856" spans="2:3" x14ac:dyDescent="0.35">
      <c r="B856"/>
      <c r="C856"/>
    </row>
    <row r="857" spans="2:3" x14ac:dyDescent="0.35">
      <c r="B857"/>
      <c r="C857"/>
    </row>
    <row r="858" spans="2:3" x14ac:dyDescent="0.35">
      <c r="B858"/>
      <c r="C858"/>
    </row>
    <row r="859" spans="2:3" x14ac:dyDescent="0.35">
      <c r="B859"/>
      <c r="C859"/>
    </row>
    <row r="860" spans="2:3" x14ac:dyDescent="0.35">
      <c r="B860"/>
      <c r="C860"/>
    </row>
    <row r="861" spans="2:3" x14ac:dyDescent="0.35">
      <c r="B861"/>
      <c r="C861"/>
    </row>
    <row r="862" spans="2:3" x14ac:dyDescent="0.35">
      <c r="B862"/>
      <c r="C862"/>
    </row>
    <row r="863" spans="2:3" x14ac:dyDescent="0.35">
      <c r="B863"/>
      <c r="C863"/>
    </row>
    <row r="864" spans="2:3" x14ac:dyDescent="0.35">
      <c r="B864"/>
      <c r="C864"/>
    </row>
    <row r="865" spans="2:3" x14ac:dyDescent="0.35">
      <c r="B865"/>
      <c r="C865"/>
    </row>
    <row r="866" spans="2:3" x14ac:dyDescent="0.35">
      <c r="B866"/>
      <c r="C866"/>
    </row>
    <row r="867" spans="2:3" x14ac:dyDescent="0.35">
      <c r="B867"/>
      <c r="C867"/>
    </row>
    <row r="868" spans="2:3" x14ac:dyDescent="0.35">
      <c r="B868"/>
      <c r="C868"/>
    </row>
    <row r="869" spans="2:3" x14ac:dyDescent="0.35">
      <c r="B869"/>
      <c r="C869"/>
    </row>
    <row r="870" spans="2:3" x14ac:dyDescent="0.35">
      <c r="B870"/>
      <c r="C870"/>
    </row>
    <row r="871" spans="2:3" x14ac:dyDescent="0.35">
      <c r="B871"/>
      <c r="C871"/>
    </row>
    <row r="872" spans="2:3" x14ac:dyDescent="0.35">
      <c r="B872"/>
      <c r="C872"/>
    </row>
    <row r="873" spans="2:3" x14ac:dyDescent="0.35">
      <c r="B873"/>
      <c r="C873"/>
    </row>
    <row r="874" spans="2:3" x14ac:dyDescent="0.35">
      <c r="B874"/>
      <c r="C874"/>
    </row>
    <row r="875" spans="2:3" x14ac:dyDescent="0.35">
      <c r="B875"/>
      <c r="C875"/>
    </row>
    <row r="876" spans="2:3" x14ac:dyDescent="0.35">
      <c r="B876"/>
      <c r="C876"/>
    </row>
    <row r="877" spans="2:3" x14ac:dyDescent="0.35">
      <c r="B877"/>
      <c r="C877"/>
    </row>
    <row r="878" spans="2:3" x14ac:dyDescent="0.35">
      <c r="B878"/>
      <c r="C878"/>
    </row>
    <row r="879" spans="2:3" x14ac:dyDescent="0.35">
      <c r="B879"/>
      <c r="C879"/>
    </row>
    <row r="880" spans="2:3" x14ac:dyDescent="0.35">
      <c r="B880"/>
      <c r="C880"/>
    </row>
    <row r="881" spans="2:3" x14ac:dyDescent="0.35">
      <c r="B881"/>
      <c r="C881"/>
    </row>
    <row r="882" spans="2:3" x14ac:dyDescent="0.35">
      <c r="B882"/>
      <c r="C882"/>
    </row>
    <row r="883" spans="2:3" x14ac:dyDescent="0.35">
      <c r="B883"/>
      <c r="C883"/>
    </row>
    <row r="884" spans="2:3" x14ac:dyDescent="0.35">
      <c r="B884"/>
      <c r="C884"/>
    </row>
    <row r="885" spans="2:3" x14ac:dyDescent="0.35">
      <c r="B885"/>
      <c r="C885"/>
    </row>
    <row r="886" spans="2:3" x14ac:dyDescent="0.35">
      <c r="B886"/>
      <c r="C886"/>
    </row>
    <row r="887" spans="2:3" x14ac:dyDescent="0.35">
      <c r="B887"/>
      <c r="C887"/>
    </row>
    <row r="888" spans="2:3" x14ac:dyDescent="0.35">
      <c r="B888"/>
      <c r="C888"/>
    </row>
    <row r="889" spans="2:3" x14ac:dyDescent="0.35">
      <c r="B889"/>
      <c r="C889"/>
    </row>
    <row r="890" spans="2:3" x14ac:dyDescent="0.35">
      <c r="B890"/>
      <c r="C890"/>
    </row>
    <row r="891" spans="2:3" x14ac:dyDescent="0.35">
      <c r="B891"/>
      <c r="C891"/>
    </row>
    <row r="892" spans="2:3" x14ac:dyDescent="0.35">
      <c r="B892"/>
      <c r="C892"/>
    </row>
    <row r="893" spans="2:3" x14ac:dyDescent="0.35">
      <c r="B893"/>
      <c r="C893"/>
    </row>
    <row r="894" spans="2:3" x14ac:dyDescent="0.35">
      <c r="B894"/>
      <c r="C894"/>
    </row>
    <row r="895" spans="2:3" x14ac:dyDescent="0.35">
      <c r="B895"/>
      <c r="C895"/>
    </row>
    <row r="896" spans="2:3" x14ac:dyDescent="0.35">
      <c r="B896"/>
      <c r="C896"/>
    </row>
    <row r="897" spans="2:3" x14ac:dyDescent="0.35">
      <c r="B897"/>
      <c r="C897"/>
    </row>
    <row r="898" spans="2:3" x14ac:dyDescent="0.35">
      <c r="B898"/>
      <c r="C898"/>
    </row>
    <row r="899" spans="2:3" x14ac:dyDescent="0.35">
      <c r="B899"/>
      <c r="C899"/>
    </row>
    <row r="900" spans="2:3" x14ac:dyDescent="0.35">
      <c r="B900"/>
      <c r="C900"/>
    </row>
    <row r="901" spans="2:3" x14ac:dyDescent="0.35">
      <c r="B901"/>
      <c r="C901"/>
    </row>
    <row r="902" spans="2:3" x14ac:dyDescent="0.35">
      <c r="B902"/>
      <c r="C902"/>
    </row>
    <row r="903" spans="2:3" x14ac:dyDescent="0.35">
      <c r="B903"/>
      <c r="C903"/>
    </row>
    <row r="904" spans="2:3" x14ac:dyDescent="0.35">
      <c r="B904"/>
      <c r="C904"/>
    </row>
    <row r="905" spans="2:3" x14ac:dyDescent="0.35">
      <c r="B905"/>
      <c r="C905"/>
    </row>
    <row r="906" spans="2:3" x14ac:dyDescent="0.35">
      <c r="B906"/>
      <c r="C906"/>
    </row>
    <row r="907" spans="2:3" x14ac:dyDescent="0.35">
      <c r="B907"/>
      <c r="C907"/>
    </row>
    <row r="908" spans="2:3" x14ac:dyDescent="0.35">
      <c r="B908"/>
      <c r="C908"/>
    </row>
    <row r="909" spans="2:3" x14ac:dyDescent="0.35">
      <c r="B909"/>
      <c r="C909"/>
    </row>
    <row r="910" spans="2:3" x14ac:dyDescent="0.35">
      <c r="B910"/>
      <c r="C910"/>
    </row>
    <row r="911" spans="2:3" x14ac:dyDescent="0.35">
      <c r="B911"/>
      <c r="C911"/>
    </row>
    <row r="912" spans="2:3" x14ac:dyDescent="0.35">
      <c r="B912"/>
      <c r="C912"/>
    </row>
    <row r="913" spans="2:3" x14ac:dyDescent="0.35">
      <c r="B913"/>
      <c r="C913"/>
    </row>
    <row r="914" spans="2:3" x14ac:dyDescent="0.35">
      <c r="B914"/>
      <c r="C914"/>
    </row>
    <row r="915" spans="2:3" x14ac:dyDescent="0.35">
      <c r="B915"/>
      <c r="C915"/>
    </row>
    <row r="916" spans="2:3" x14ac:dyDescent="0.35">
      <c r="B916"/>
      <c r="C916"/>
    </row>
    <row r="917" spans="2:3" x14ac:dyDescent="0.35">
      <c r="B917"/>
      <c r="C917"/>
    </row>
    <row r="918" spans="2:3" x14ac:dyDescent="0.35">
      <c r="B918"/>
      <c r="C918"/>
    </row>
    <row r="919" spans="2:3" x14ac:dyDescent="0.35">
      <c r="B919"/>
      <c r="C919"/>
    </row>
    <row r="920" spans="2:3" x14ac:dyDescent="0.35">
      <c r="B920"/>
      <c r="C920"/>
    </row>
    <row r="921" spans="2:3" x14ac:dyDescent="0.35">
      <c r="B921"/>
      <c r="C921"/>
    </row>
    <row r="922" spans="2:3" x14ac:dyDescent="0.35">
      <c r="B922"/>
      <c r="C922"/>
    </row>
    <row r="923" spans="2:3" x14ac:dyDescent="0.35">
      <c r="B923"/>
      <c r="C923"/>
    </row>
    <row r="924" spans="2:3" x14ac:dyDescent="0.35">
      <c r="B924"/>
      <c r="C924"/>
    </row>
    <row r="925" spans="2:3" x14ac:dyDescent="0.35">
      <c r="B925"/>
      <c r="C925"/>
    </row>
    <row r="926" spans="2:3" x14ac:dyDescent="0.35">
      <c r="B926"/>
      <c r="C926"/>
    </row>
    <row r="927" spans="2:3" x14ac:dyDescent="0.35">
      <c r="B927"/>
      <c r="C927"/>
    </row>
    <row r="928" spans="2:3" x14ac:dyDescent="0.35">
      <c r="B928"/>
      <c r="C928"/>
    </row>
    <row r="929" spans="2:3" x14ac:dyDescent="0.35">
      <c r="B929"/>
      <c r="C929"/>
    </row>
    <row r="930" spans="2:3" x14ac:dyDescent="0.35">
      <c r="B930"/>
      <c r="C930"/>
    </row>
    <row r="931" spans="2:3" x14ac:dyDescent="0.35">
      <c r="B931"/>
      <c r="C931"/>
    </row>
    <row r="932" spans="2:3" x14ac:dyDescent="0.35">
      <c r="B932"/>
      <c r="C932"/>
    </row>
    <row r="933" spans="2:3" x14ac:dyDescent="0.35">
      <c r="B933"/>
      <c r="C933"/>
    </row>
    <row r="934" spans="2:3" x14ac:dyDescent="0.35">
      <c r="B934"/>
      <c r="C934"/>
    </row>
    <row r="935" spans="2:3" x14ac:dyDescent="0.35">
      <c r="B935"/>
      <c r="C935"/>
    </row>
    <row r="936" spans="2:3" x14ac:dyDescent="0.35">
      <c r="B936"/>
      <c r="C936"/>
    </row>
    <row r="937" spans="2:3" x14ac:dyDescent="0.35">
      <c r="B937"/>
      <c r="C937"/>
    </row>
    <row r="938" spans="2:3" x14ac:dyDescent="0.35">
      <c r="B938"/>
      <c r="C938"/>
    </row>
    <row r="939" spans="2:3" x14ac:dyDescent="0.35">
      <c r="B939"/>
      <c r="C939"/>
    </row>
    <row r="940" spans="2:3" x14ac:dyDescent="0.35">
      <c r="B940"/>
      <c r="C940"/>
    </row>
    <row r="941" spans="2:3" x14ac:dyDescent="0.35">
      <c r="B941"/>
      <c r="C941"/>
    </row>
    <row r="942" spans="2:3" x14ac:dyDescent="0.35">
      <c r="B942"/>
      <c r="C942"/>
    </row>
    <row r="943" spans="2:3" x14ac:dyDescent="0.35">
      <c r="B943"/>
      <c r="C943"/>
    </row>
    <row r="944" spans="2:3" x14ac:dyDescent="0.35">
      <c r="B944"/>
      <c r="C944"/>
    </row>
    <row r="945" spans="2:3" x14ac:dyDescent="0.35">
      <c r="B945"/>
      <c r="C945"/>
    </row>
    <row r="946" spans="2:3" x14ac:dyDescent="0.35">
      <c r="B946"/>
      <c r="C946"/>
    </row>
    <row r="947" spans="2:3" x14ac:dyDescent="0.35">
      <c r="B947"/>
      <c r="C947"/>
    </row>
    <row r="948" spans="2:3" x14ac:dyDescent="0.35">
      <c r="B948"/>
      <c r="C948"/>
    </row>
    <row r="949" spans="2:3" x14ac:dyDescent="0.35">
      <c r="B949"/>
      <c r="C949"/>
    </row>
    <row r="950" spans="2:3" x14ac:dyDescent="0.35">
      <c r="B950"/>
      <c r="C950"/>
    </row>
    <row r="951" spans="2:3" x14ac:dyDescent="0.35">
      <c r="B951"/>
      <c r="C951"/>
    </row>
    <row r="952" spans="2:3" x14ac:dyDescent="0.35">
      <c r="B952"/>
      <c r="C952"/>
    </row>
    <row r="953" spans="2:3" x14ac:dyDescent="0.35">
      <c r="B953"/>
      <c r="C953"/>
    </row>
    <row r="954" spans="2:3" x14ac:dyDescent="0.35">
      <c r="B954"/>
      <c r="C954"/>
    </row>
    <row r="955" spans="2:3" x14ac:dyDescent="0.35">
      <c r="B955"/>
      <c r="C955"/>
    </row>
    <row r="956" spans="2:3" x14ac:dyDescent="0.35">
      <c r="B956"/>
      <c r="C956"/>
    </row>
    <row r="957" spans="2:3" x14ac:dyDescent="0.35">
      <c r="B957"/>
      <c r="C957"/>
    </row>
    <row r="958" spans="2:3" x14ac:dyDescent="0.35">
      <c r="B958"/>
      <c r="C958"/>
    </row>
    <row r="959" spans="2:3" x14ac:dyDescent="0.35">
      <c r="B959"/>
      <c r="C959"/>
    </row>
    <row r="960" spans="2:3" x14ac:dyDescent="0.35">
      <c r="B960"/>
      <c r="C960"/>
    </row>
    <row r="961" spans="2:3" x14ac:dyDescent="0.35">
      <c r="B961"/>
      <c r="C961"/>
    </row>
    <row r="962" spans="2:3" x14ac:dyDescent="0.35">
      <c r="B962"/>
      <c r="C962"/>
    </row>
    <row r="963" spans="2:3" x14ac:dyDescent="0.35">
      <c r="B963"/>
      <c r="C963"/>
    </row>
    <row r="964" spans="2:3" x14ac:dyDescent="0.35">
      <c r="B964"/>
      <c r="C964"/>
    </row>
    <row r="965" spans="2:3" x14ac:dyDescent="0.35">
      <c r="B965"/>
      <c r="C965"/>
    </row>
    <row r="966" spans="2:3" x14ac:dyDescent="0.35">
      <c r="B966"/>
      <c r="C966"/>
    </row>
    <row r="967" spans="2:3" x14ac:dyDescent="0.35">
      <c r="B967"/>
      <c r="C967"/>
    </row>
    <row r="968" spans="2:3" x14ac:dyDescent="0.35">
      <c r="B968"/>
      <c r="C968"/>
    </row>
    <row r="969" spans="2:3" x14ac:dyDescent="0.35">
      <c r="B969"/>
      <c r="C969"/>
    </row>
    <row r="970" spans="2:3" x14ac:dyDescent="0.35">
      <c r="B970"/>
      <c r="C970"/>
    </row>
    <row r="971" spans="2:3" x14ac:dyDescent="0.35">
      <c r="B971"/>
      <c r="C971"/>
    </row>
    <row r="972" spans="2:3" x14ac:dyDescent="0.35">
      <c r="B972"/>
      <c r="C972"/>
    </row>
    <row r="973" spans="2:3" x14ac:dyDescent="0.35">
      <c r="B973"/>
      <c r="C973"/>
    </row>
    <row r="974" spans="2:3" x14ac:dyDescent="0.35">
      <c r="B974"/>
      <c r="C974"/>
    </row>
    <row r="975" spans="2:3" x14ac:dyDescent="0.35">
      <c r="B975"/>
      <c r="C975"/>
    </row>
    <row r="976" spans="2:3" x14ac:dyDescent="0.35">
      <c r="B976"/>
      <c r="C976"/>
    </row>
    <row r="977" spans="2:3" x14ac:dyDescent="0.35">
      <c r="B977"/>
      <c r="C977"/>
    </row>
    <row r="978" spans="2:3" x14ac:dyDescent="0.35">
      <c r="B978"/>
      <c r="C978"/>
    </row>
    <row r="979" spans="2:3" x14ac:dyDescent="0.35">
      <c r="B979"/>
      <c r="C979"/>
    </row>
    <row r="980" spans="2:3" x14ac:dyDescent="0.35">
      <c r="B980"/>
      <c r="C980"/>
    </row>
    <row r="981" spans="2:3" x14ac:dyDescent="0.35">
      <c r="B981"/>
      <c r="C981"/>
    </row>
    <row r="982" spans="2:3" x14ac:dyDescent="0.35">
      <c r="B982"/>
      <c r="C982"/>
    </row>
    <row r="983" spans="2:3" x14ac:dyDescent="0.35">
      <c r="B983"/>
      <c r="C983"/>
    </row>
    <row r="984" spans="2:3" x14ac:dyDescent="0.35">
      <c r="B984"/>
      <c r="C984"/>
    </row>
    <row r="985" spans="2:3" x14ac:dyDescent="0.35">
      <c r="B985"/>
      <c r="C985"/>
    </row>
    <row r="986" spans="2:3" x14ac:dyDescent="0.35">
      <c r="B986"/>
      <c r="C986"/>
    </row>
    <row r="987" spans="2:3" x14ac:dyDescent="0.35">
      <c r="B987"/>
      <c r="C987"/>
    </row>
    <row r="988" spans="2:3" x14ac:dyDescent="0.35">
      <c r="B988"/>
      <c r="C988"/>
    </row>
    <row r="989" spans="2:3" x14ac:dyDescent="0.35">
      <c r="B989"/>
      <c r="C989"/>
    </row>
    <row r="990" spans="2:3" x14ac:dyDescent="0.35">
      <c r="B990"/>
      <c r="C990"/>
    </row>
    <row r="991" spans="2:3" x14ac:dyDescent="0.35">
      <c r="B991"/>
      <c r="C991"/>
    </row>
    <row r="992" spans="2:3" x14ac:dyDescent="0.35">
      <c r="B992"/>
      <c r="C992"/>
    </row>
    <row r="993" spans="2:3" x14ac:dyDescent="0.35">
      <c r="B993"/>
      <c r="C993"/>
    </row>
    <row r="994" spans="2:3" x14ac:dyDescent="0.35">
      <c r="B994"/>
      <c r="C994"/>
    </row>
    <row r="995" spans="2:3" x14ac:dyDescent="0.35">
      <c r="B995"/>
      <c r="C995"/>
    </row>
    <row r="996" spans="2:3" x14ac:dyDescent="0.35">
      <c r="B996"/>
      <c r="C996"/>
    </row>
    <row r="997" spans="2:3" x14ac:dyDescent="0.35">
      <c r="B997"/>
      <c r="C997"/>
    </row>
    <row r="998" spans="2:3" x14ac:dyDescent="0.35">
      <c r="B998"/>
      <c r="C998"/>
    </row>
    <row r="999" spans="2:3" x14ac:dyDescent="0.35">
      <c r="B999"/>
      <c r="C999"/>
    </row>
    <row r="1000" spans="2:3" x14ac:dyDescent="0.35">
      <c r="B1000"/>
      <c r="C1000"/>
    </row>
    <row r="1001" spans="2:3" x14ac:dyDescent="0.35">
      <c r="B1001"/>
      <c r="C1001"/>
    </row>
    <row r="1002" spans="2:3" x14ac:dyDescent="0.35">
      <c r="B1002"/>
      <c r="C1002"/>
    </row>
    <row r="1003" spans="2:3" x14ac:dyDescent="0.35">
      <c r="B1003"/>
      <c r="C1003"/>
    </row>
    <row r="1004" spans="2:3" x14ac:dyDescent="0.35">
      <c r="B1004"/>
      <c r="C1004"/>
    </row>
    <row r="1005" spans="2:3" x14ac:dyDescent="0.35">
      <c r="B1005"/>
      <c r="C1005"/>
    </row>
    <row r="1006" spans="2:3" x14ac:dyDescent="0.35">
      <c r="B1006"/>
      <c r="C1006"/>
    </row>
    <row r="1007" spans="2:3" x14ac:dyDescent="0.35">
      <c r="B1007"/>
      <c r="C1007"/>
    </row>
    <row r="1008" spans="2:3" x14ac:dyDescent="0.35">
      <c r="B1008"/>
      <c r="C1008"/>
    </row>
    <row r="1009" spans="2:3" x14ac:dyDescent="0.35">
      <c r="B1009"/>
      <c r="C1009"/>
    </row>
    <row r="1010" spans="2:3" x14ac:dyDescent="0.35">
      <c r="B1010"/>
      <c r="C1010"/>
    </row>
    <row r="1011" spans="2:3" x14ac:dyDescent="0.35">
      <c r="B1011"/>
      <c r="C1011"/>
    </row>
    <row r="1012" spans="2:3" x14ac:dyDescent="0.35">
      <c r="B1012"/>
      <c r="C1012"/>
    </row>
    <row r="1013" spans="2:3" x14ac:dyDescent="0.35">
      <c r="B1013"/>
      <c r="C1013"/>
    </row>
    <row r="1014" spans="2:3" x14ac:dyDescent="0.35">
      <c r="B1014"/>
      <c r="C1014"/>
    </row>
    <row r="1015" spans="2:3" x14ac:dyDescent="0.35">
      <c r="B1015"/>
      <c r="C1015"/>
    </row>
    <row r="1016" spans="2:3" x14ac:dyDescent="0.35">
      <c r="B1016"/>
      <c r="C1016"/>
    </row>
    <row r="1017" spans="2:3" x14ac:dyDescent="0.35">
      <c r="B1017"/>
      <c r="C1017"/>
    </row>
    <row r="1018" spans="2:3" x14ac:dyDescent="0.35">
      <c r="B1018"/>
      <c r="C1018"/>
    </row>
    <row r="1019" spans="2:3" x14ac:dyDescent="0.35">
      <c r="B1019"/>
      <c r="C1019"/>
    </row>
    <row r="1020" spans="2:3" x14ac:dyDescent="0.35">
      <c r="B1020"/>
      <c r="C1020"/>
    </row>
    <row r="1021" spans="2:3" x14ac:dyDescent="0.35">
      <c r="B1021"/>
      <c r="C1021"/>
    </row>
    <row r="1022" spans="2:3" x14ac:dyDescent="0.35">
      <c r="B1022"/>
      <c r="C1022"/>
    </row>
    <row r="1023" spans="2:3" x14ac:dyDescent="0.35">
      <c r="B1023"/>
      <c r="C1023"/>
    </row>
    <row r="1024" spans="2:3" x14ac:dyDescent="0.35">
      <c r="B1024"/>
      <c r="C1024"/>
    </row>
    <row r="1025" spans="2:3" x14ac:dyDescent="0.35">
      <c r="B1025"/>
      <c r="C1025"/>
    </row>
    <row r="1026" spans="2:3" x14ac:dyDescent="0.35">
      <c r="B1026"/>
      <c r="C1026"/>
    </row>
    <row r="1027" spans="2:3" x14ac:dyDescent="0.35">
      <c r="B1027"/>
      <c r="C1027"/>
    </row>
    <row r="1028" spans="2:3" x14ac:dyDescent="0.35">
      <c r="B1028"/>
      <c r="C1028"/>
    </row>
    <row r="1029" spans="2:3" x14ac:dyDescent="0.35">
      <c r="B1029"/>
      <c r="C1029"/>
    </row>
    <row r="1030" spans="2:3" x14ac:dyDescent="0.35">
      <c r="B1030"/>
      <c r="C1030"/>
    </row>
    <row r="1031" spans="2:3" x14ac:dyDescent="0.35">
      <c r="B1031"/>
      <c r="C1031"/>
    </row>
    <row r="1032" spans="2:3" x14ac:dyDescent="0.35">
      <c r="B1032"/>
      <c r="C1032"/>
    </row>
    <row r="1033" spans="2:3" x14ac:dyDescent="0.35">
      <c r="B1033"/>
      <c r="C1033"/>
    </row>
    <row r="1034" spans="2:3" x14ac:dyDescent="0.35">
      <c r="B1034"/>
      <c r="C1034"/>
    </row>
    <row r="1035" spans="2:3" x14ac:dyDescent="0.35">
      <c r="B1035"/>
      <c r="C1035"/>
    </row>
    <row r="1036" spans="2:3" x14ac:dyDescent="0.35">
      <c r="B1036"/>
      <c r="C1036"/>
    </row>
    <row r="1037" spans="2:3" x14ac:dyDescent="0.35">
      <c r="B1037"/>
      <c r="C1037"/>
    </row>
    <row r="1038" spans="2:3" x14ac:dyDescent="0.35">
      <c r="B1038"/>
      <c r="C1038"/>
    </row>
    <row r="1039" spans="2:3" x14ac:dyDescent="0.35">
      <c r="B1039"/>
      <c r="C1039"/>
    </row>
    <row r="1040" spans="2:3" x14ac:dyDescent="0.35">
      <c r="B1040"/>
      <c r="C1040"/>
    </row>
    <row r="1041" spans="2:3" x14ac:dyDescent="0.35">
      <c r="B1041"/>
      <c r="C1041"/>
    </row>
    <row r="1042" spans="2:3" x14ac:dyDescent="0.35">
      <c r="B1042"/>
      <c r="C1042"/>
    </row>
    <row r="1043" spans="2:3" x14ac:dyDescent="0.35">
      <c r="B1043"/>
      <c r="C1043"/>
    </row>
    <row r="1044" spans="2:3" x14ac:dyDescent="0.35">
      <c r="B1044"/>
      <c r="C1044"/>
    </row>
    <row r="1045" spans="2:3" x14ac:dyDescent="0.35">
      <c r="B1045"/>
      <c r="C1045"/>
    </row>
    <row r="1046" spans="2:3" x14ac:dyDescent="0.35">
      <c r="B1046"/>
      <c r="C1046"/>
    </row>
    <row r="1047" spans="2:3" x14ac:dyDescent="0.35">
      <c r="B1047"/>
      <c r="C1047"/>
    </row>
    <row r="1048" spans="2:3" x14ac:dyDescent="0.35">
      <c r="B1048"/>
      <c r="C1048"/>
    </row>
    <row r="1049" spans="2:3" x14ac:dyDescent="0.35">
      <c r="B1049"/>
      <c r="C1049"/>
    </row>
    <row r="1050" spans="2:3" x14ac:dyDescent="0.35">
      <c r="B1050"/>
      <c r="C1050"/>
    </row>
    <row r="1051" spans="2:3" x14ac:dyDescent="0.35">
      <c r="B1051"/>
      <c r="C1051"/>
    </row>
    <row r="1052" spans="2:3" x14ac:dyDescent="0.35">
      <c r="B1052"/>
      <c r="C1052"/>
    </row>
    <row r="1053" spans="2:3" x14ac:dyDescent="0.35">
      <c r="B1053"/>
      <c r="C1053"/>
    </row>
    <row r="1054" spans="2:3" x14ac:dyDescent="0.35">
      <c r="B1054"/>
      <c r="C1054"/>
    </row>
    <row r="1055" spans="2:3" x14ac:dyDescent="0.35">
      <c r="B1055"/>
      <c r="C1055"/>
    </row>
    <row r="1056" spans="2:3" x14ac:dyDescent="0.35">
      <c r="B1056"/>
      <c r="C1056"/>
    </row>
    <row r="1057" spans="2:3" x14ac:dyDescent="0.35">
      <c r="B1057"/>
      <c r="C1057"/>
    </row>
    <row r="1058" spans="2:3" x14ac:dyDescent="0.35">
      <c r="B1058"/>
      <c r="C1058"/>
    </row>
    <row r="1059" spans="2:3" x14ac:dyDescent="0.35">
      <c r="B1059"/>
      <c r="C1059"/>
    </row>
    <row r="1060" spans="2:3" x14ac:dyDescent="0.35">
      <c r="B1060"/>
      <c r="C1060"/>
    </row>
    <row r="1061" spans="2:3" x14ac:dyDescent="0.35">
      <c r="B1061"/>
      <c r="C1061"/>
    </row>
    <row r="1062" spans="2:3" x14ac:dyDescent="0.35">
      <c r="B1062"/>
      <c r="C1062"/>
    </row>
    <row r="1063" spans="2:3" x14ac:dyDescent="0.35">
      <c r="B1063"/>
      <c r="C1063"/>
    </row>
    <row r="1064" spans="2:3" x14ac:dyDescent="0.35">
      <c r="B1064"/>
      <c r="C1064"/>
    </row>
    <row r="1065" spans="2:3" x14ac:dyDescent="0.35">
      <c r="B1065"/>
      <c r="C1065"/>
    </row>
    <row r="1066" spans="2:3" x14ac:dyDescent="0.35">
      <c r="B1066"/>
      <c r="C1066"/>
    </row>
    <row r="1067" spans="2:3" x14ac:dyDescent="0.35">
      <c r="B1067"/>
      <c r="C1067"/>
    </row>
    <row r="1068" spans="2:3" x14ac:dyDescent="0.35">
      <c r="B1068"/>
      <c r="C1068"/>
    </row>
    <row r="1069" spans="2:3" x14ac:dyDescent="0.35">
      <c r="B1069"/>
      <c r="C1069"/>
    </row>
    <row r="1070" spans="2:3" x14ac:dyDescent="0.35">
      <c r="B1070"/>
      <c r="C1070"/>
    </row>
    <row r="1071" spans="2:3" x14ac:dyDescent="0.35">
      <c r="B1071"/>
      <c r="C1071"/>
    </row>
    <row r="1072" spans="2:3" x14ac:dyDescent="0.35">
      <c r="B1072"/>
      <c r="C1072"/>
    </row>
    <row r="1073" spans="2:3" x14ac:dyDescent="0.35">
      <c r="B1073"/>
      <c r="C1073"/>
    </row>
    <row r="1074" spans="2:3" x14ac:dyDescent="0.35">
      <c r="B1074"/>
      <c r="C1074"/>
    </row>
    <row r="1075" spans="2:3" x14ac:dyDescent="0.35">
      <c r="B1075"/>
      <c r="C1075"/>
    </row>
    <row r="1076" spans="2:3" x14ac:dyDescent="0.35">
      <c r="B1076"/>
      <c r="C1076"/>
    </row>
    <row r="1077" spans="2:3" x14ac:dyDescent="0.35">
      <c r="B1077"/>
      <c r="C1077"/>
    </row>
    <row r="1078" spans="2:3" x14ac:dyDescent="0.35">
      <c r="B1078"/>
      <c r="C1078"/>
    </row>
    <row r="1079" spans="2:3" x14ac:dyDescent="0.35">
      <c r="B1079"/>
      <c r="C1079"/>
    </row>
    <row r="1080" spans="2:3" x14ac:dyDescent="0.35">
      <c r="B1080"/>
      <c r="C1080"/>
    </row>
    <row r="1081" spans="2:3" x14ac:dyDescent="0.35">
      <c r="B1081"/>
      <c r="C1081"/>
    </row>
    <row r="1082" spans="2:3" x14ac:dyDescent="0.35">
      <c r="B1082"/>
      <c r="C1082"/>
    </row>
    <row r="1083" spans="2:3" x14ac:dyDescent="0.35">
      <c r="B1083"/>
      <c r="C1083"/>
    </row>
    <row r="1084" spans="2:3" x14ac:dyDescent="0.35">
      <c r="B1084"/>
      <c r="C1084"/>
    </row>
    <row r="1085" spans="2:3" x14ac:dyDescent="0.35">
      <c r="B1085"/>
      <c r="C1085"/>
    </row>
    <row r="1086" spans="2:3" x14ac:dyDescent="0.35">
      <c r="B1086"/>
      <c r="C1086"/>
    </row>
    <row r="1087" spans="2:3" x14ac:dyDescent="0.35">
      <c r="B1087"/>
      <c r="C1087"/>
    </row>
    <row r="1088" spans="2:3" x14ac:dyDescent="0.35">
      <c r="B1088"/>
      <c r="C1088"/>
    </row>
    <row r="1089" spans="2:3" x14ac:dyDescent="0.35">
      <c r="B1089"/>
      <c r="C1089"/>
    </row>
    <row r="1090" spans="2:3" x14ac:dyDescent="0.35">
      <c r="B1090"/>
      <c r="C1090"/>
    </row>
    <row r="1091" spans="2:3" x14ac:dyDescent="0.35">
      <c r="B1091"/>
      <c r="C1091"/>
    </row>
    <row r="1092" spans="2:3" x14ac:dyDescent="0.35">
      <c r="B1092"/>
      <c r="C1092"/>
    </row>
    <row r="1093" spans="2:3" x14ac:dyDescent="0.35">
      <c r="B1093"/>
      <c r="C1093"/>
    </row>
    <row r="1094" spans="2:3" x14ac:dyDescent="0.35">
      <c r="B1094"/>
      <c r="C1094"/>
    </row>
    <row r="1095" spans="2:3" x14ac:dyDescent="0.35">
      <c r="B1095"/>
      <c r="C1095"/>
    </row>
    <row r="1096" spans="2:3" x14ac:dyDescent="0.35">
      <c r="B1096"/>
      <c r="C1096"/>
    </row>
    <row r="1097" spans="2:3" x14ac:dyDescent="0.35">
      <c r="B1097"/>
      <c r="C1097"/>
    </row>
    <row r="1098" spans="2:3" x14ac:dyDescent="0.35">
      <c r="B1098"/>
      <c r="C1098"/>
    </row>
    <row r="1099" spans="2:3" x14ac:dyDescent="0.35">
      <c r="B1099"/>
      <c r="C1099"/>
    </row>
    <row r="1100" spans="2:3" x14ac:dyDescent="0.35">
      <c r="B1100"/>
      <c r="C1100"/>
    </row>
    <row r="1101" spans="2:3" x14ac:dyDescent="0.35">
      <c r="B1101"/>
      <c r="C1101"/>
    </row>
    <row r="1102" spans="2:3" x14ac:dyDescent="0.35">
      <c r="B1102"/>
      <c r="C1102"/>
    </row>
    <row r="1103" spans="2:3" x14ac:dyDescent="0.35">
      <c r="B1103"/>
      <c r="C1103"/>
    </row>
    <row r="1104" spans="2:3" x14ac:dyDescent="0.35">
      <c r="B1104"/>
      <c r="C1104"/>
    </row>
    <row r="1105" spans="2:3" x14ac:dyDescent="0.35">
      <c r="B1105"/>
      <c r="C1105"/>
    </row>
    <row r="1106" spans="2:3" x14ac:dyDescent="0.35">
      <c r="B1106"/>
      <c r="C1106"/>
    </row>
    <row r="1107" spans="2:3" x14ac:dyDescent="0.35">
      <c r="B1107"/>
      <c r="C1107"/>
    </row>
    <row r="1108" spans="2:3" x14ac:dyDescent="0.35">
      <c r="B1108"/>
      <c r="C1108"/>
    </row>
    <row r="1109" spans="2:3" x14ac:dyDescent="0.35">
      <c r="B1109"/>
      <c r="C1109"/>
    </row>
    <row r="1110" spans="2:3" x14ac:dyDescent="0.35">
      <c r="B1110"/>
      <c r="C1110"/>
    </row>
    <row r="1111" spans="2:3" x14ac:dyDescent="0.35">
      <c r="B1111"/>
      <c r="C1111"/>
    </row>
    <row r="1112" spans="2:3" x14ac:dyDescent="0.35">
      <c r="B1112"/>
      <c r="C1112"/>
    </row>
    <row r="1113" spans="2:3" x14ac:dyDescent="0.35">
      <c r="B1113"/>
      <c r="C1113"/>
    </row>
    <row r="1114" spans="2:3" x14ac:dyDescent="0.35">
      <c r="B1114"/>
      <c r="C1114"/>
    </row>
    <row r="1115" spans="2:3" x14ac:dyDescent="0.35">
      <c r="B1115"/>
      <c r="C1115"/>
    </row>
    <row r="1116" spans="2:3" x14ac:dyDescent="0.35">
      <c r="B1116"/>
      <c r="C1116"/>
    </row>
    <row r="1117" spans="2:3" x14ac:dyDescent="0.35">
      <c r="B1117"/>
      <c r="C1117"/>
    </row>
    <row r="1118" spans="2:3" x14ac:dyDescent="0.35">
      <c r="B1118"/>
      <c r="C1118"/>
    </row>
    <row r="1119" spans="2:3" x14ac:dyDescent="0.35">
      <c r="B1119"/>
      <c r="C1119"/>
    </row>
    <row r="1120" spans="2:3" x14ac:dyDescent="0.35">
      <c r="B1120"/>
      <c r="C1120"/>
    </row>
    <row r="1121" spans="2:3" x14ac:dyDescent="0.35">
      <c r="B1121"/>
      <c r="C1121"/>
    </row>
    <row r="1122" spans="2:3" x14ac:dyDescent="0.35">
      <c r="B1122"/>
      <c r="C1122"/>
    </row>
    <row r="1123" spans="2:3" x14ac:dyDescent="0.35">
      <c r="B1123"/>
      <c r="C1123"/>
    </row>
    <row r="1124" spans="2:3" x14ac:dyDescent="0.35">
      <c r="B1124"/>
      <c r="C1124"/>
    </row>
    <row r="1125" spans="2:3" x14ac:dyDescent="0.35">
      <c r="B1125"/>
      <c r="C1125"/>
    </row>
    <row r="1126" spans="2:3" x14ac:dyDescent="0.35">
      <c r="B1126"/>
      <c r="C1126"/>
    </row>
    <row r="1127" spans="2:3" x14ac:dyDescent="0.35">
      <c r="B1127"/>
      <c r="C1127"/>
    </row>
    <row r="1128" spans="2:3" x14ac:dyDescent="0.35">
      <c r="B1128"/>
      <c r="C1128"/>
    </row>
    <row r="1129" spans="2:3" x14ac:dyDescent="0.35">
      <c r="B1129"/>
      <c r="C1129"/>
    </row>
    <row r="1130" spans="2:3" x14ac:dyDescent="0.35">
      <c r="B1130"/>
      <c r="C1130"/>
    </row>
    <row r="1131" spans="2:3" x14ac:dyDescent="0.35">
      <c r="B1131"/>
      <c r="C1131"/>
    </row>
    <row r="1132" spans="2:3" x14ac:dyDescent="0.35">
      <c r="B1132"/>
      <c r="C1132"/>
    </row>
    <row r="1133" spans="2:3" x14ac:dyDescent="0.35">
      <c r="B1133"/>
      <c r="C1133"/>
    </row>
    <row r="1134" spans="2:3" x14ac:dyDescent="0.35">
      <c r="B1134"/>
      <c r="C1134"/>
    </row>
    <row r="1135" spans="2:3" x14ac:dyDescent="0.35">
      <c r="B1135"/>
      <c r="C1135"/>
    </row>
    <row r="1136" spans="2:3" x14ac:dyDescent="0.35">
      <c r="B1136"/>
      <c r="C1136"/>
    </row>
    <row r="1137" spans="2:3" x14ac:dyDescent="0.35">
      <c r="B1137"/>
      <c r="C1137"/>
    </row>
    <row r="1138" spans="2:3" x14ac:dyDescent="0.35">
      <c r="B1138"/>
      <c r="C1138"/>
    </row>
    <row r="1139" spans="2:3" x14ac:dyDescent="0.35">
      <c r="B1139"/>
      <c r="C1139"/>
    </row>
    <row r="1140" spans="2:3" x14ac:dyDescent="0.35">
      <c r="B1140"/>
      <c r="C1140"/>
    </row>
    <row r="1141" spans="2:3" x14ac:dyDescent="0.35">
      <c r="B1141"/>
      <c r="C1141"/>
    </row>
    <row r="1142" spans="2:3" x14ac:dyDescent="0.35">
      <c r="B1142"/>
      <c r="C1142"/>
    </row>
    <row r="1143" spans="2:3" x14ac:dyDescent="0.35">
      <c r="B1143"/>
      <c r="C1143"/>
    </row>
    <row r="1144" spans="2:3" x14ac:dyDescent="0.35">
      <c r="B1144"/>
      <c r="C1144"/>
    </row>
    <row r="1145" spans="2:3" x14ac:dyDescent="0.35">
      <c r="B1145"/>
      <c r="C1145"/>
    </row>
    <row r="1146" spans="2:3" x14ac:dyDescent="0.35">
      <c r="B1146"/>
      <c r="C1146"/>
    </row>
    <row r="1147" spans="2:3" x14ac:dyDescent="0.35">
      <c r="B1147"/>
      <c r="C1147"/>
    </row>
    <row r="1148" spans="2:3" x14ac:dyDescent="0.35">
      <c r="B1148"/>
      <c r="C1148"/>
    </row>
    <row r="1149" spans="2:3" x14ac:dyDescent="0.35">
      <c r="B1149"/>
      <c r="C1149"/>
    </row>
    <row r="1150" spans="2:3" x14ac:dyDescent="0.35">
      <c r="B1150"/>
      <c r="C1150"/>
    </row>
    <row r="1151" spans="2:3" x14ac:dyDescent="0.35">
      <c r="B1151"/>
      <c r="C1151"/>
    </row>
    <row r="1152" spans="2:3" x14ac:dyDescent="0.35">
      <c r="B1152"/>
      <c r="C1152"/>
    </row>
    <row r="1153" spans="2:3" x14ac:dyDescent="0.35">
      <c r="B1153"/>
      <c r="C1153"/>
    </row>
    <row r="1154" spans="2:3" x14ac:dyDescent="0.35">
      <c r="B1154"/>
      <c r="C1154"/>
    </row>
    <row r="1155" spans="2:3" x14ac:dyDescent="0.35">
      <c r="B1155"/>
      <c r="C1155"/>
    </row>
    <row r="1156" spans="2:3" x14ac:dyDescent="0.35">
      <c r="B1156"/>
      <c r="C1156"/>
    </row>
    <row r="1157" spans="2:3" x14ac:dyDescent="0.35">
      <c r="B1157"/>
      <c r="C1157"/>
    </row>
    <row r="1158" spans="2:3" x14ac:dyDescent="0.35">
      <c r="B1158"/>
      <c r="C1158"/>
    </row>
    <row r="1159" spans="2:3" x14ac:dyDescent="0.35">
      <c r="B1159"/>
      <c r="C1159"/>
    </row>
    <row r="1160" spans="2:3" x14ac:dyDescent="0.35">
      <c r="B1160"/>
      <c r="C1160"/>
    </row>
    <row r="1161" spans="2:3" x14ac:dyDescent="0.35">
      <c r="B1161"/>
      <c r="C1161"/>
    </row>
    <row r="1162" spans="2:3" x14ac:dyDescent="0.35">
      <c r="B1162"/>
      <c r="C1162"/>
    </row>
    <row r="1163" spans="2:3" x14ac:dyDescent="0.35">
      <c r="B1163"/>
      <c r="C1163"/>
    </row>
    <row r="1164" spans="2:3" x14ac:dyDescent="0.35">
      <c r="B1164"/>
      <c r="C1164"/>
    </row>
    <row r="1165" spans="2:3" x14ac:dyDescent="0.35">
      <c r="B1165"/>
      <c r="C1165"/>
    </row>
    <row r="1166" spans="2:3" x14ac:dyDescent="0.35">
      <c r="B1166"/>
      <c r="C1166"/>
    </row>
    <row r="1167" spans="2:3" x14ac:dyDescent="0.35">
      <c r="B1167"/>
      <c r="C1167"/>
    </row>
    <row r="1168" spans="2:3" x14ac:dyDescent="0.35">
      <c r="B1168"/>
      <c r="C1168"/>
    </row>
    <row r="1169" spans="2:3" x14ac:dyDescent="0.35">
      <c r="B1169"/>
      <c r="C1169"/>
    </row>
    <row r="1170" spans="2:3" x14ac:dyDescent="0.35">
      <c r="B1170"/>
      <c r="C1170"/>
    </row>
    <row r="1171" spans="2:3" x14ac:dyDescent="0.35">
      <c r="B1171"/>
      <c r="C1171"/>
    </row>
    <row r="1172" spans="2:3" x14ac:dyDescent="0.35">
      <c r="B1172"/>
      <c r="C1172"/>
    </row>
    <row r="1173" spans="2:3" x14ac:dyDescent="0.35">
      <c r="B1173"/>
      <c r="C1173"/>
    </row>
    <row r="1174" spans="2:3" x14ac:dyDescent="0.35">
      <c r="B1174"/>
      <c r="C1174"/>
    </row>
    <row r="1175" spans="2:3" x14ac:dyDescent="0.35">
      <c r="B1175"/>
      <c r="C1175"/>
    </row>
    <row r="1176" spans="2:3" x14ac:dyDescent="0.35">
      <c r="B1176"/>
      <c r="C1176"/>
    </row>
    <row r="1177" spans="2:3" x14ac:dyDescent="0.35">
      <c r="B1177"/>
      <c r="C1177"/>
    </row>
    <row r="1178" spans="2:3" x14ac:dyDescent="0.35">
      <c r="B1178"/>
      <c r="C1178"/>
    </row>
    <row r="1179" spans="2:3" x14ac:dyDescent="0.35">
      <c r="B1179"/>
      <c r="C1179"/>
    </row>
    <row r="1180" spans="2:3" x14ac:dyDescent="0.35">
      <c r="B1180"/>
      <c r="C1180"/>
    </row>
    <row r="1181" spans="2:3" x14ac:dyDescent="0.35">
      <c r="B1181"/>
      <c r="C1181"/>
    </row>
    <row r="1182" spans="2:3" x14ac:dyDescent="0.35">
      <c r="B1182"/>
      <c r="C1182"/>
    </row>
    <row r="1183" spans="2:3" x14ac:dyDescent="0.35">
      <c r="B1183"/>
      <c r="C1183"/>
    </row>
    <row r="1184" spans="2:3" x14ac:dyDescent="0.35">
      <c r="B1184"/>
      <c r="C1184"/>
    </row>
    <row r="1185" spans="2:3" x14ac:dyDescent="0.35">
      <c r="B1185"/>
      <c r="C1185"/>
    </row>
    <row r="1186" spans="2:3" x14ac:dyDescent="0.35">
      <c r="B1186"/>
      <c r="C1186"/>
    </row>
    <row r="1187" spans="2:3" x14ac:dyDescent="0.35">
      <c r="B1187"/>
      <c r="C1187"/>
    </row>
    <row r="1188" spans="2:3" x14ac:dyDescent="0.35">
      <c r="B1188"/>
      <c r="C1188"/>
    </row>
    <row r="1189" spans="2:3" x14ac:dyDescent="0.35">
      <c r="B1189"/>
      <c r="C1189"/>
    </row>
    <row r="1190" spans="2:3" x14ac:dyDescent="0.35">
      <c r="B1190"/>
      <c r="C1190"/>
    </row>
    <row r="1191" spans="2:3" x14ac:dyDescent="0.35">
      <c r="B1191"/>
      <c r="C1191"/>
    </row>
    <row r="1192" spans="2:3" x14ac:dyDescent="0.35">
      <c r="B1192"/>
      <c r="C1192"/>
    </row>
    <row r="1193" spans="2:3" x14ac:dyDescent="0.35">
      <c r="B1193"/>
      <c r="C1193"/>
    </row>
    <row r="1194" spans="2:3" x14ac:dyDescent="0.35">
      <c r="B1194"/>
      <c r="C1194"/>
    </row>
    <row r="1195" spans="2:3" x14ac:dyDescent="0.35">
      <c r="B1195"/>
      <c r="C1195"/>
    </row>
    <row r="1196" spans="2:3" x14ac:dyDescent="0.35">
      <c r="B1196"/>
      <c r="C1196"/>
    </row>
    <row r="1197" spans="2:3" x14ac:dyDescent="0.35">
      <c r="B1197"/>
      <c r="C1197"/>
    </row>
    <row r="1198" spans="2:3" x14ac:dyDescent="0.35">
      <c r="B1198"/>
      <c r="C1198"/>
    </row>
    <row r="1199" spans="2:3" x14ac:dyDescent="0.35">
      <c r="B1199"/>
      <c r="C1199"/>
    </row>
    <row r="1200" spans="2:3" x14ac:dyDescent="0.35">
      <c r="B1200"/>
      <c r="C1200"/>
    </row>
    <row r="1201" spans="2:3" x14ac:dyDescent="0.35">
      <c r="B1201"/>
      <c r="C1201"/>
    </row>
    <row r="1202" spans="2:3" x14ac:dyDescent="0.35">
      <c r="B1202"/>
      <c r="C1202"/>
    </row>
    <row r="1203" spans="2:3" x14ac:dyDescent="0.35">
      <c r="B1203"/>
      <c r="C1203"/>
    </row>
    <row r="1204" spans="2:3" x14ac:dyDescent="0.35">
      <c r="B1204"/>
      <c r="C1204"/>
    </row>
    <row r="1205" spans="2:3" x14ac:dyDescent="0.35">
      <c r="B1205"/>
      <c r="C1205"/>
    </row>
    <row r="1206" spans="2:3" x14ac:dyDescent="0.35">
      <c r="B1206"/>
      <c r="C1206"/>
    </row>
    <row r="1207" spans="2:3" x14ac:dyDescent="0.35">
      <c r="B1207"/>
      <c r="C1207"/>
    </row>
    <row r="1208" spans="2:3" x14ac:dyDescent="0.35">
      <c r="B1208"/>
      <c r="C1208"/>
    </row>
    <row r="1209" spans="2:3" x14ac:dyDescent="0.35">
      <c r="B1209"/>
      <c r="C1209"/>
    </row>
    <row r="1210" spans="2:3" x14ac:dyDescent="0.35">
      <c r="B1210"/>
      <c r="C1210"/>
    </row>
    <row r="1211" spans="2:3" x14ac:dyDescent="0.35">
      <c r="B1211"/>
      <c r="C1211"/>
    </row>
    <row r="1212" spans="2:3" x14ac:dyDescent="0.35">
      <c r="B1212"/>
      <c r="C1212"/>
    </row>
    <row r="1213" spans="2:3" x14ac:dyDescent="0.35">
      <c r="B1213"/>
      <c r="C1213"/>
    </row>
    <row r="1214" spans="2:3" x14ac:dyDescent="0.35">
      <c r="B1214"/>
      <c r="C1214"/>
    </row>
    <row r="1215" spans="2:3" x14ac:dyDescent="0.35">
      <c r="B1215"/>
      <c r="C1215"/>
    </row>
    <row r="1216" spans="2:3" x14ac:dyDescent="0.35">
      <c r="B1216"/>
      <c r="C1216"/>
    </row>
    <row r="1217" spans="2:3" x14ac:dyDescent="0.35">
      <c r="B1217"/>
      <c r="C1217"/>
    </row>
    <row r="1218" spans="2:3" x14ac:dyDescent="0.35">
      <c r="B1218"/>
      <c r="C1218"/>
    </row>
    <row r="1219" spans="2:3" x14ac:dyDescent="0.35">
      <c r="B1219"/>
      <c r="C1219"/>
    </row>
    <row r="1220" spans="2:3" x14ac:dyDescent="0.35">
      <c r="B1220"/>
      <c r="C1220"/>
    </row>
    <row r="1221" spans="2:3" x14ac:dyDescent="0.35">
      <c r="B1221"/>
      <c r="C1221"/>
    </row>
    <row r="1222" spans="2:3" x14ac:dyDescent="0.35">
      <c r="B1222"/>
      <c r="C1222"/>
    </row>
    <row r="1223" spans="2:3" x14ac:dyDescent="0.35">
      <c r="B1223"/>
      <c r="C1223"/>
    </row>
    <row r="1224" spans="2:3" x14ac:dyDescent="0.35">
      <c r="B1224"/>
      <c r="C1224"/>
    </row>
    <row r="1225" spans="2:3" x14ac:dyDescent="0.35">
      <c r="B1225"/>
      <c r="C1225"/>
    </row>
    <row r="1226" spans="2:3" x14ac:dyDescent="0.35">
      <c r="B1226"/>
      <c r="C1226"/>
    </row>
    <row r="1227" spans="2:3" x14ac:dyDescent="0.35">
      <c r="B1227"/>
      <c r="C1227"/>
    </row>
    <row r="1228" spans="2:3" x14ac:dyDescent="0.35">
      <c r="B1228"/>
      <c r="C1228"/>
    </row>
    <row r="1229" spans="2:3" x14ac:dyDescent="0.35">
      <c r="B1229"/>
      <c r="C1229"/>
    </row>
    <row r="1230" spans="2:3" x14ac:dyDescent="0.35">
      <c r="B1230"/>
      <c r="C1230"/>
    </row>
    <row r="1231" spans="2:3" x14ac:dyDescent="0.35">
      <c r="B1231"/>
      <c r="C1231"/>
    </row>
    <row r="1232" spans="2:3" x14ac:dyDescent="0.35">
      <c r="B1232"/>
      <c r="C1232"/>
    </row>
    <row r="1233" spans="2:3" x14ac:dyDescent="0.35">
      <c r="B1233"/>
      <c r="C1233"/>
    </row>
    <row r="1234" spans="2:3" x14ac:dyDescent="0.35">
      <c r="B1234"/>
      <c r="C1234"/>
    </row>
    <row r="1235" spans="2:3" x14ac:dyDescent="0.35">
      <c r="B1235"/>
      <c r="C1235"/>
    </row>
    <row r="1236" spans="2:3" x14ac:dyDescent="0.35">
      <c r="B1236"/>
      <c r="C1236"/>
    </row>
    <row r="1237" spans="2:3" x14ac:dyDescent="0.35">
      <c r="B1237"/>
      <c r="C1237"/>
    </row>
    <row r="1238" spans="2:3" x14ac:dyDescent="0.35">
      <c r="B1238"/>
      <c r="C1238"/>
    </row>
    <row r="1239" spans="2:3" x14ac:dyDescent="0.35">
      <c r="B1239"/>
      <c r="C1239"/>
    </row>
    <row r="1240" spans="2:3" x14ac:dyDescent="0.35">
      <c r="B1240"/>
      <c r="C1240"/>
    </row>
    <row r="1241" spans="2:3" x14ac:dyDescent="0.35">
      <c r="B1241"/>
      <c r="C1241"/>
    </row>
    <row r="1242" spans="2:3" x14ac:dyDescent="0.35">
      <c r="B1242"/>
      <c r="C1242"/>
    </row>
    <row r="1243" spans="2:3" x14ac:dyDescent="0.35">
      <c r="B1243"/>
      <c r="C1243"/>
    </row>
    <row r="1244" spans="2:3" x14ac:dyDescent="0.35">
      <c r="B1244"/>
      <c r="C1244"/>
    </row>
    <row r="1245" spans="2:3" x14ac:dyDescent="0.35">
      <c r="B1245"/>
      <c r="C1245"/>
    </row>
    <row r="1246" spans="2:3" x14ac:dyDescent="0.35">
      <c r="B1246"/>
      <c r="C1246"/>
    </row>
    <row r="1247" spans="2:3" x14ac:dyDescent="0.35">
      <c r="B1247"/>
      <c r="C1247"/>
    </row>
    <row r="1248" spans="2:3" x14ac:dyDescent="0.35">
      <c r="B1248"/>
      <c r="C1248"/>
    </row>
    <row r="1249" spans="2:3" x14ac:dyDescent="0.35">
      <c r="B1249"/>
      <c r="C1249"/>
    </row>
    <row r="1250" spans="2:3" x14ac:dyDescent="0.35">
      <c r="B1250"/>
      <c r="C1250"/>
    </row>
    <row r="1251" spans="2:3" x14ac:dyDescent="0.35">
      <c r="B1251"/>
      <c r="C1251"/>
    </row>
    <row r="1252" spans="2:3" x14ac:dyDescent="0.35">
      <c r="B1252"/>
      <c r="C1252"/>
    </row>
    <row r="1253" spans="2:3" x14ac:dyDescent="0.35">
      <c r="B1253"/>
      <c r="C1253"/>
    </row>
    <row r="1254" spans="2:3" x14ac:dyDescent="0.35">
      <c r="B1254"/>
      <c r="C1254"/>
    </row>
    <row r="1255" spans="2:3" x14ac:dyDescent="0.35">
      <c r="B1255"/>
      <c r="C1255"/>
    </row>
    <row r="1256" spans="2:3" x14ac:dyDescent="0.35">
      <c r="B1256"/>
      <c r="C1256"/>
    </row>
    <row r="1257" spans="2:3" x14ac:dyDescent="0.35">
      <c r="B1257"/>
      <c r="C1257"/>
    </row>
    <row r="1258" spans="2:3" x14ac:dyDescent="0.35">
      <c r="B1258"/>
      <c r="C1258"/>
    </row>
    <row r="1259" spans="2:3" x14ac:dyDescent="0.35">
      <c r="B1259"/>
      <c r="C1259"/>
    </row>
    <row r="1260" spans="2:3" x14ac:dyDescent="0.35">
      <c r="B1260"/>
      <c r="C1260"/>
    </row>
    <row r="1261" spans="2:3" x14ac:dyDescent="0.35">
      <c r="B1261"/>
      <c r="C1261"/>
    </row>
    <row r="1262" spans="2:3" x14ac:dyDescent="0.35">
      <c r="B1262"/>
      <c r="C1262"/>
    </row>
    <row r="1263" spans="2:3" x14ac:dyDescent="0.35">
      <c r="B1263"/>
      <c r="C1263"/>
    </row>
    <row r="1264" spans="2:3" x14ac:dyDescent="0.35">
      <c r="B1264"/>
      <c r="C1264"/>
    </row>
    <row r="1265" spans="2:3" x14ac:dyDescent="0.35">
      <c r="B1265"/>
      <c r="C1265"/>
    </row>
    <row r="1266" spans="2:3" x14ac:dyDescent="0.35">
      <c r="B1266"/>
      <c r="C1266"/>
    </row>
    <row r="1267" spans="2:3" x14ac:dyDescent="0.35">
      <c r="B1267"/>
      <c r="C1267"/>
    </row>
    <row r="1268" spans="2:3" x14ac:dyDescent="0.35">
      <c r="B1268"/>
      <c r="C1268"/>
    </row>
    <row r="1269" spans="2:3" x14ac:dyDescent="0.35">
      <c r="B1269"/>
      <c r="C1269"/>
    </row>
    <row r="1270" spans="2:3" x14ac:dyDescent="0.35">
      <c r="B1270"/>
      <c r="C1270"/>
    </row>
    <row r="1271" spans="2:3" x14ac:dyDescent="0.35">
      <c r="B1271"/>
      <c r="C1271"/>
    </row>
    <row r="1272" spans="2:3" x14ac:dyDescent="0.35">
      <c r="B1272"/>
      <c r="C1272"/>
    </row>
    <row r="1273" spans="2:3" x14ac:dyDescent="0.35">
      <c r="B1273"/>
      <c r="C1273"/>
    </row>
    <row r="1274" spans="2:3" x14ac:dyDescent="0.35">
      <c r="B1274"/>
      <c r="C1274"/>
    </row>
    <row r="1275" spans="2:3" x14ac:dyDescent="0.35">
      <c r="B1275"/>
      <c r="C1275"/>
    </row>
    <row r="1276" spans="2:3" x14ac:dyDescent="0.35">
      <c r="B1276"/>
      <c r="C1276"/>
    </row>
    <row r="1277" spans="2:3" x14ac:dyDescent="0.35">
      <c r="B1277"/>
      <c r="C1277"/>
    </row>
    <row r="1278" spans="2:3" x14ac:dyDescent="0.35">
      <c r="B1278"/>
      <c r="C1278"/>
    </row>
    <row r="1279" spans="2:3" x14ac:dyDescent="0.35">
      <c r="B1279"/>
      <c r="C1279"/>
    </row>
    <row r="1280" spans="2:3" x14ac:dyDescent="0.35">
      <c r="B1280"/>
      <c r="C1280"/>
    </row>
    <row r="1281" spans="2:3" x14ac:dyDescent="0.35">
      <c r="B1281"/>
      <c r="C1281"/>
    </row>
    <row r="1282" spans="2:3" x14ac:dyDescent="0.35">
      <c r="B1282"/>
      <c r="C1282"/>
    </row>
    <row r="1283" spans="2:3" x14ac:dyDescent="0.35">
      <c r="B1283"/>
      <c r="C1283"/>
    </row>
    <row r="1284" spans="2:3" x14ac:dyDescent="0.35">
      <c r="B1284"/>
      <c r="C1284"/>
    </row>
    <row r="1285" spans="2:3" x14ac:dyDescent="0.35">
      <c r="B1285"/>
      <c r="C1285"/>
    </row>
    <row r="1286" spans="2:3" x14ac:dyDescent="0.35">
      <c r="B1286"/>
      <c r="C1286"/>
    </row>
    <row r="1287" spans="2:3" x14ac:dyDescent="0.35">
      <c r="B1287"/>
      <c r="C1287"/>
    </row>
    <row r="1288" spans="2:3" x14ac:dyDescent="0.35">
      <c r="B1288"/>
      <c r="C1288"/>
    </row>
    <row r="1289" spans="2:3" x14ac:dyDescent="0.35">
      <c r="B1289"/>
      <c r="C1289"/>
    </row>
    <row r="1290" spans="2:3" x14ac:dyDescent="0.35">
      <c r="B1290"/>
      <c r="C1290"/>
    </row>
    <row r="1291" spans="2:3" x14ac:dyDescent="0.35">
      <c r="B1291"/>
      <c r="C1291"/>
    </row>
    <row r="1292" spans="2:3" x14ac:dyDescent="0.35">
      <c r="B1292"/>
      <c r="C1292"/>
    </row>
    <row r="1293" spans="2:3" x14ac:dyDescent="0.35">
      <c r="B1293"/>
      <c r="C1293"/>
    </row>
    <row r="1294" spans="2:3" x14ac:dyDescent="0.35">
      <c r="B1294"/>
      <c r="C1294"/>
    </row>
    <row r="1295" spans="2:3" x14ac:dyDescent="0.35">
      <c r="B1295"/>
      <c r="C1295"/>
    </row>
    <row r="1296" spans="2:3" x14ac:dyDescent="0.35">
      <c r="B1296"/>
      <c r="C1296"/>
    </row>
    <row r="1297" spans="2:3" x14ac:dyDescent="0.35">
      <c r="B1297"/>
      <c r="C1297"/>
    </row>
    <row r="1298" spans="2:3" x14ac:dyDescent="0.35">
      <c r="B1298"/>
      <c r="C1298"/>
    </row>
    <row r="1299" spans="2:3" x14ac:dyDescent="0.35">
      <c r="B1299"/>
      <c r="C1299"/>
    </row>
    <row r="1300" spans="2:3" x14ac:dyDescent="0.35">
      <c r="B1300"/>
      <c r="C1300"/>
    </row>
    <row r="1301" spans="2:3" x14ac:dyDescent="0.35">
      <c r="B1301"/>
      <c r="C1301"/>
    </row>
    <row r="1302" spans="2:3" x14ac:dyDescent="0.35">
      <c r="B1302"/>
      <c r="C1302"/>
    </row>
    <row r="1303" spans="2:3" x14ac:dyDescent="0.35">
      <c r="B1303"/>
      <c r="C1303"/>
    </row>
    <row r="1304" spans="2:3" x14ac:dyDescent="0.35">
      <c r="B1304"/>
      <c r="C1304"/>
    </row>
    <row r="1305" spans="2:3" x14ac:dyDescent="0.35">
      <c r="B1305"/>
      <c r="C1305"/>
    </row>
    <row r="1306" spans="2:3" x14ac:dyDescent="0.35">
      <c r="B1306"/>
      <c r="C1306"/>
    </row>
    <row r="1307" spans="2:3" x14ac:dyDescent="0.35">
      <c r="B1307"/>
      <c r="C1307"/>
    </row>
    <row r="1308" spans="2:3" x14ac:dyDescent="0.35">
      <c r="B1308"/>
      <c r="C1308"/>
    </row>
    <row r="1309" spans="2:3" x14ac:dyDescent="0.35">
      <c r="B1309"/>
      <c r="C1309"/>
    </row>
    <row r="1310" spans="2:3" x14ac:dyDescent="0.35">
      <c r="B1310"/>
      <c r="C1310"/>
    </row>
    <row r="1311" spans="2:3" x14ac:dyDescent="0.35">
      <c r="B1311"/>
      <c r="C1311"/>
    </row>
    <row r="1312" spans="2:3" x14ac:dyDescent="0.35">
      <c r="B1312"/>
      <c r="C1312"/>
    </row>
    <row r="1313" spans="2:3" x14ac:dyDescent="0.35">
      <c r="B1313"/>
      <c r="C1313"/>
    </row>
    <row r="1314" spans="2:3" x14ac:dyDescent="0.35">
      <c r="B1314"/>
      <c r="C1314"/>
    </row>
    <row r="1315" spans="2:3" x14ac:dyDescent="0.35">
      <c r="B1315"/>
      <c r="C1315"/>
    </row>
    <row r="1316" spans="2:3" x14ac:dyDescent="0.35">
      <c r="B1316"/>
      <c r="C1316"/>
    </row>
    <row r="1317" spans="2:3" x14ac:dyDescent="0.35">
      <c r="B1317"/>
      <c r="C1317"/>
    </row>
    <row r="1318" spans="2:3" x14ac:dyDescent="0.35">
      <c r="B1318"/>
      <c r="C1318"/>
    </row>
    <row r="1319" spans="2:3" x14ac:dyDescent="0.35">
      <c r="B1319"/>
      <c r="C1319"/>
    </row>
    <row r="1320" spans="2:3" x14ac:dyDescent="0.35">
      <c r="B1320"/>
      <c r="C1320"/>
    </row>
    <row r="1321" spans="2:3" x14ac:dyDescent="0.35">
      <c r="B1321"/>
      <c r="C1321"/>
    </row>
    <row r="1322" spans="2:3" x14ac:dyDescent="0.35">
      <c r="B1322"/>
      <c r="C1322"/>
    </row>
    <row r="1323" spans="2:3" x14ac:dyDescent="0.35">
      <c r="B1323"/>
      <c r="C1323"/>
    </row>
    <row r="1324" spans="2:3" x14ac:dyDescent="0.35">
      <c r="B1324"/>
      <c r="C1324"/>
    </row>
    <row r="1325" spans="2:3" x14ac:dyDescent="0.35">
      <c r="B1325"/>
      <c r="C1325"/>
    </row>
    <row r="1326" spans="2:3" x14ac:dyDescent="0.35">
      <c r="B1326"/>
      <c r="C1326"/>
    </row>
    <row r="1327" spans="2:3" x14ac:dyDescent="0.35">
      <c r="B1327"/>
      <c r="C1327"/>
    </row>
    <row r="1328" spans="2:3" x14ac:dyDescent="0.35">
      <c r="B1328"/>
      <c r="C1328"/>
    </row>
    <row r="1329" spans="2:3" x14ac:dyDescent="0.35">
      <c r="B1329"/>
      <c r="C1329"/>
    </row>
    <row r="1330" spans="2:3" x14ac:dyDescent="0.35">
      <c r="B1330"/>
      <c r="C1330"/>
    </row>
    <row r="1331" spans="2:3" x14ac:dyDescent="0.35">
      <c r="B1331"/>
      <c r="C1331"/>
    </row>
    <row r="1332" spans="2:3" x14ac:dyDescent="0.35">
      <c r="B1332"/>
      <c r="C1332"/>
    </row>
    <row r="1333" spans="2:3" x14ac:dyDescent="0.35">
      <c r="B1333"/>
      <c r="C1333"/>
    </row>
    <row r="1334" spans="2:3" x14ac:dyDescent="0.35">
      <c r="B1334"/>
      <c r="C1334"/>
    </row>
    <row r="1335" spans="2:3" x14ac:dyDescent="0.35">
      <c r="B1335"/>
      <c r="C1335"/>
    </row>
    <row r="1336" spans="2:3" x14ac:dyDescent="0.35">
      <c r="B1336"/>
      <c r="C1336"/>
    </row>
    <row r="1337" spans="2:3" x14ac:dyDescent="0.35">
      <c r="B1337"/>
      <c r="C1337"/>
    </row>
    <row r="1338" spans="2:3" x14ac:dyDescent="0.35">
      <c r="B1338"/>
      <c r="C1338"/>
    </row>
    <row r="1339" spans="2:3" x14ac:dyDescent="0.35">
      <c r="B1339"/>
      <c r="C1339"/>
    </row>
    <row r="1340" spans="2:3" x14ac:dyDescent="0.35">
      <c r="B1340"/>
      <c r="C1340"/>
    </row>
    <row r="1341" spans="2:3" x14ac:dyDescent="0.35">
      <c r="B1341"/>
      <c r="C1341"/>
    </row>
    <row r="1342" spans="2:3" x14ac:dyDescent="0.35">
      <c r="B1342"/>
      <c r="C1342"/>
    </row>
  </sheetData>
  <sheetProtection algorithmName="SHA-512" hashValue="djSiIa8ZNm1da+AwajMi9/qxgUJnjlaTZ6AwbvnRQ+Z9f9V/N3pOSyYwKAhjaemokson6TriTivWOON/n62vdw==" saltValue="dMYgJ/m0i9pZ15F15T0g5w=="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26"/>
  <sheetViews>
    <sheetView workbookViewId="0">
      <selection activeCell="B15" sqref="B15"/>
    </sheetView>
  </sheetViews>
  <sheetFormatPr defaultRowHeight="14.5" x14ac:dyDescent="0.35"/>
  <cols>
    <col min="4" max="4" width="19" customWidth="1"/>
    <col min="5" max="5" width="0.26953125" customWidth="1"/>
  </cols>
  <sheetData>
    <row r="2" spans="1:6" x14ac:dyDescent="0.35">
      <c r="A2" s="72" t="s">
        <v>81</v>
      </c>
      <c r="E2" s="22"/>
      <c r="F2" s="22"/>
    </row>
    <row r="3" spans="1:6" x14ac:dyDescent="0.35">
      <c r="A3" s="4" t="s">
        <v>14</v>
      </c>
      <c r="B3" s="4">
        <v>10</v>
      </c>
      <c r="E3" s="22"/>
      <c r="F3" s="22"/>
    </row>
    <row r="4" spans="1:6" x14ac:dyDescent="0.35">
      <c r="A4" s="4" t="s">
        <v>13</v>
      </c>
      <c r="B4" s="4">
        <v>8</v>
      </c>
      <c r="E4" s="22"/>
      <c r="F4" s="22"/>
    </row>
    <row r="5" spans="1:6" x14ac:dyDescent="0.35">
      <c r="A5" s="4" t="s">
        <v>12</v>
      </c>
      <c r="B5" s="4">
        <v>6</v>
      </c>
      <c r="E5" s="22"/>
      <c r="F5" s="22"/>
    </row>
    <row r="6" spans="1:6" x14ac:dyDescent="0.35">
      <c r="A6" s="73" t="s">
        <v>11</v>
      </c>
      <c r="B6" s="73">
        <v>4</v>
      </c>
      <c r="D6" s="74" t="s">
        <v>93</v>
      </c>
      <c r="E6" s="22"/>
      <c r="F6" s="22"/>
    </row>
    <row r="7" spans="1:6" x14ac:dyDescent="0.35">
      <c r="A7" s="73" t="s">
        <v>10</v>
      </c>
      <c r="B7" s="73">
        <v>3</v>
      </c>
      <c r="D7" s="74" t="s">
        <v>93</v>
      </c>
      <c r="E7" s="22"/>
      <c r="F7" s="22"/>
    </row>
    <row r="8" spans="1:6" x14ac:dyDescent="0.35">
      <c r="A8" s="4" t="s">
        <v>34</v>
      </c>
      <c r="B8" s="4">
        <v>0.25</v>
      </c>
      <c r="E8" s="22"/>
      <c r="F8" s="22"/>
    </row>
    <row r="9" spans="1:6" x14ac:dyDescent="0.35">
      <c r="A9" s="4" t="s">
        <v>35</v>
      </c>
      <c r="B9" s="4">
        <v>0.5</v>
      </c>
      <c r="E9" s="22"/>
      <c r="F9" s="22"/>
    </row>
    <row r="10" spans="1:6" x14ac:dyDescent="0.35">
      <c r="A10" s="4" t="s">
        <v>36</v>
      </c>
      <c r="B10" s="4">
        <v>0.75</v>
      </c>
      <c r="E10" s="22"/>
      <c r="F10" s="22"/>
    </row>
    <row r="11" spans="1:6" x14ac:dyDescent="0.35">
      <c r="A11" s="4" t="s">
        <v>37</v>
      </c>
      <c r="B11" s="4">
        <v>1</v>
      </c>
      <c r="E11" s="22"/>
      <c r="F11" s="22"/>
    </row>
    <row r="12" spans="1:6" x14ac:dyDescent="0.35">
      <c r="A12" s="4" t="s">
        <v>38</v>
      </c>
      <c r="B12" s="4">
        <v>1.25</v>
      </c>
      <c r="E12" s="22"/>
      <c r="F12" s="22"/>
    </row>
    <row r="13" spans="1:6" x14ac:dyDescent="0.35">
      <c r="A13" s="4" t="s">
        <v>39</v>
      </c>
      <c r="B13" s="4">
        <v>1.5</v>
      </c>
      <c r="E13" s="22"/>
      <c r="F13" s="22"/>
    </row>
    <row r="14" spans="1:6" x14ac:dyDescent="0.35">
      <c r="A14" s="4" t="s">
        <v>29</v>
      </c>
      <c r="B14" s="4">
        <v>1.75</v>
      </c>
      <c r="E14" s="22"/>
      <c r="F14" s="22"/>
    </row>
    <row r="15" spans="1:6" x14ac:dyDescent="0.35">
      <c r="A15" s="73" t="s">
        <v>30</v>
      </c>
      <c r="B15" s="73">
        <v>2</v>
      </c>
      <c r="D15" s="74" t="s">
        <v>93</v>
      </c>
      <c r="E15" s="22"/>
      <c r="F15" s="22"/>
    </row>
    <row r="16" spans="1:6" x14ac:dyDescent="0.35">
      <c r="A16" s="73" t="s">
        <v>31</v>
      </c>
      <c r="B16" s="73">
        <v>2.25</v>
      </c>
      <c r="D16" s="74" t="s">
        <v>93</v>
      </c>
      <c r="E16" s="22"/>
      <c r="F16" s="22"/>
    </row>
    <row r="17" spans="1:6" x14ac:dyDescent="0.35">
      <c r="A17" s="73" t="s">
        <v>32</v>
      </c>
      <c r="B17" s="73">
        <v>2.5</v>
      </c>
      <c r="D17" s="74" t="s">
        <v>93</v>
      </c>
      <c r="E17" s="22"/>
      <c r="F17" s="22"/>
    </row>
    <row r="18" spans="1:6" x14ac:dyDescent="0.35">
      <c r="A18" s="73" t="s">
        <v>33</v>
      </c>
      <c r="B18" s="73">
        <v>2.75</v>
      </c>
      <c r="D18" s="74" t="s">
        <v>93</v>
      </c>
      <c r="E18" s="22"/>
      <c r="F18" s="22"/>
    </row>
    <row r="19" spans="1:6" x14ac:dyDescent="0.35">
      <c r="A19" s="4" t="s">
        <v>63</v>
      </c>
      <c r="B19" s="4">
        <v>4</v>
      </c>
      <c r="E19" s="40"/>
      <c r="F19" s="22"/>
    </row>
    <row r="20" spans="1:6" x14ac:dyDescent="0.35">
      <c r="A20" s="4" t="s">
        <v>62</v>
      </c>
      <c r="B20" s="4">
        <v>3.5</v>
      </c>
      <c r="E20" s="40"/>
      <c r="F20" s="22"/>
    </row>
    <row r="21" spans="1:6" x14ac:dyDescent="0.35">
      <c r="A21" s="4" t="s">
        <v>61</v>
      </c>
      <c r="B21" s="4">
        <v>3</v>
      </c>
      <c r="E21" s="40"/>
      <c r="F21" s="22"/>
    </row>
    <row r="22" spans="1:6" x14ac:dyDescent="0.35">
      <c r="A22" s="4" t="s">
        <v>60</v>
      </c>
      <c r="B22" s="4">
        <v>2.5</v>
      </c>
      <c r="E22" s="40"/>
      <c r="F22" s="22"/>
    </row>
    <row r="23" spans="1:6" x14ac:dyDescent="0.35">
      <c r="A23" s="4" t="s">
        <v>68</v>
      </c>
      <c r="B23" s="4">
        <v>1</v>
      </c>
      <c r="D23" t="s">
        <v>123</v>
      </c>
      <c r="E23" s="40"/>
      <c r="F23" s="22"/>
    </row>
    <row r="24" spans="1:6" x14ac:dyDescent="0.35">
      <c r="A24" s="4"/>
      <c r="B24" s="4"/>
      <c r="E24" s="22"/>
      <c r="F24" s="22"/>
    </row>
    <row r="25" spans="1:6" x14ac:dyDescent="0.35">
      <c r="A25" s="4"/>
      <c r="B25" s="4"/>
      <c r="E25" s="22"/>
      <c r="F25" s="22"/>
    </row>
    <row r="26" spans="1:6" x14ac:dyDescent="0.35">
      <c r="A26" s="4"/>
      <c r="B26" s="4"/>
    </row>
  </sheetData>
  <sheetProtection algorithmName="SHA-512" hashValue="UBrWZ8GwL3R1ctLAziehktVvHut4DxPSo9wYOiQKuSR7G/oUHn+wozo+7VdzpFSvP5XbKPOyLHkkiJCwj9ybyA==" saltValue="N1LBqlWmqCh/cV7vF8A7Tg==" spinCount="100000" sheet="1" objects="1" scenarios="1"/>
  <phoneticPr fontId="2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1"/>
  <sheetViews>
    <sheetView workbookViewId="0">
      <selection activeCell="B11" sqref="B11"/>
    </sheetView>
  </sheetViews>
  <sheetFormatPr defaultRowHeight="14.5" x14ac:dyDescent="0.35"/>
  <sheetData>
    <row r="1" spans="1:4" ht="29" customHeight="1" thickBot="1" x14ac:dyDescent="0.4">
      <c r="A1" s="75" t="s">
        <v>90</v>
      </c>
      <c r="B1" s="76"/>
    </row>
    <row r="2" spans="1:4" ht="31.5" thickBot="1" x14ac:dyDescent="0.4">
      <c r="A2" s="77" t="s">
        <v>27</v>
      </c>
      <c r="B2" s="78" t="s">
        <v>28</v>
      </c>
      <c r="D2" t="s">
        <v>66</v>
      </c>
    </row>
    <row r="3" spans="1:4" ht="16" thickBot="1" x14ac:dyDescent="0.4">
      <c r="A3" s="79">
        <v>0</v>
      </c>
      <c r="B3" s="80">
        <v>79</v>
      </c>
      <c r="C3" t="s">
        <v>55</v>
      </c>
      <c r="D3" s="81">
        <f>A3/$A$53</f>
        <v>0</v>
      </c>
    </row>
    <row r="4" spans="1:4" ht="16" thickBot="1" x14ac:dyDescent="0.4">
      <c r="A4" s="79">
        <v>1</v>
      </c>
      <c r="B4" s="80">
        <v>79</v>
      </c>
      <c r="C4" t="s">
        <v>55</v>
      </c>
      <c r="D4" s="81">
        <f t="shared" ref="D4:D53" si="0">A4/$A$53</f>
        <v>0.02</v>
      </c>
    </row>
    <row r="5" spans="1:4" ht="16" thickBot="1" x14ac:dyDescent="0.4">
      <c r="A5" s="79">
        <v>2</v>
      </c>
      <c r="B5" s="80">
        <v>79</v>
      </c>
      <c r="C5" t="s">
        <v>55</v>
      </c>
      <c r="D5" s="81">
        <f t="shared" si="0"/>
        <v>0.04</v>
      </c>
    </row>
    <row r="6" spans="1:4" ht="16.5" thickTop="1" thickBot="1" x14ac:dyDescent="0.4">
      <c r="A6" s="82">
        <v>3</v>
      </c>
      <c r="B6" s="83">
        <v>82</v>
      </c>
      <c r="D6" s="81">
        <f t="shared" si="0"/>
        <v>0.06</v>
      </c>
    </row>
    <row r="7" spans="1:4" ht="16.5" thickTop="1" thickBot="1" x14ac:dyDescent="0.4">
      <c r="A7" s="84">
        <v>4</v>
      </c>
      <c r="B7" s="85">
        <v>83</v>
      </c>
      <c r="D7" s="81">
        <f t="shared" si="0"/>
        <v>0.08</v>
      </c>
    </row>
    <row r="8" spans="1:4" ht="16.5" thickTop="1" thickBot="1" x14ac:dyDescent="0.4">
      <c r="A8" s="84">
        <v>5</v>
      </c>
      <c r="B8" s="85">
        <v>84</v>
      </c>
      <c r="D8" s="81">
        <f t="shared" si="0"/>
        <v>0.1</v>
      </c>
    </row>
    <row r="9" spans="1:4" ht="16.5" thickTop="1" thickBot="1" x14ac:dyDescent="0.4">
      <c r="A9" s="84">
        <v>6</v>
      </c>
      <c r="B9" s="85">
        <v>86</v>
      </c>
      <c r="D9" s="81">
        <f t="shared" si="0"/>
        <v>0.12</v>
      </c>
    </row>
    <row r="10" spans="1:4" ht="16.5" thickTop="1" thickBot="1" x14ac:dyDescent="0.4">
      <c r="A10" s="84">
        <v>7</v>
      </c>
      <c r="B10" s="85">
        <v>87</v>
      </c>
      <c r="D10" s="81">
        <f t="shared" si="0"/>
        <v>0.14000000000000001</v>
      </c>
    </row>
    <row r="11" spans="1:4" ht="16.5" thickTop="1" thickBot="1" x14ac:dyDescent="0.4">
      <c r="A11" s="84">
        <v>8</v>
      </c>
      <c r="B11" s="85">
        <v>88</v>
      </c>
      <c r="D11" s="81">
        <f t="shared" si="0"/>
        <v>0.16</v>
      </c>
    </row>
    <row r="12" spans="1:4" ht="16.5" thickTop="1" thickBot="1" x14ac:dyDescent="0.4">
      <c r="A12" s="84">
        <v>9</v>
      </c>
      <c r="B12" s="85">
        <v>89</v>
      </c>
      <c r="D12" s="81">
        <f t="shared" si="0"/>
        <v>0.18</v>
      </c>
    </row>
    <row r="13" spans="1:4" ht="16.5" thickTop="1" thickBot="1" x14ac:dyDescent="0.4">
      <c r="A13" s="84">
        <v>10</v>
      </c>
      <c r="B13" s="85">
        <v>90</v>
      </c>
      <c r="D13" s="81">
        <f t="shared" si="0"/>
        <v>0.2</v>
      </c>
    </row>
    <row r="14" spans="1:4" ht="16.5" thickTop="1" thickBot="1" x14ac:dyDescent="0.4">
      <c r="A14" s="84">
        <v>11</v>
      </c>
      <c r="B14" s="85">
        <v>91</v>
      </c>
      <c r="D14" s="81">
        <f t="shared" si="0"/>
        <v>0.22</v>
      </c>
    </row>
    <row r="15" spans="1:4" ht="16.5" thickTop="1" thickBot="1" x14ac:dyDescent="0.4">
      <c r="A15" s="84">
        <v>12</v>
      </c>
      <c r="B15" s="85">
        <v>92</v>
      </c>
      <c r="D15" s="81">
        <f t="shared" si="0"/>
        <v>0.24</v>
      </c>
    </row>
    <row r="16" spans="1:4" ht="16.5" thickTop="1" thickBot="1" x14ac:dyDescent="0.4">
      <c r="A16" s="84">
        <v>13</v>
      </c>
      <c r="B16" s="85">
        <v>92</v>
      </c>
      <c r="D16" s="81">
        <f t="shared" si="0"/>
        <v>0.26</v>
      </c>
    </row>
    <row r="17" spans="1:4" ht="16.5" thickTop="1" thickBot="1" x14ac:dyDescent="0.4">
      <c r="A17" s="84">
        <v>14</v>
      </c>
      <c r="B17" s="85">
        <v>93</v>
      </c>
      <c r="D17" s="81">
        <f t="shared" si="0"/>
        <v>0.28000000000000003</v>
      </c>
    </row>
    <row r="18" spans="1:4" ht="16.5" thickTop="1" thickBot="1" x14ac:dyDescent="0.4">
      <c r="A18" s="84">
        <v>15</v>
      </c>
      <c r="B18" s="85">
        <v>94</v>
      </c>
      <c r="D18" s="81">
        <f t="shared" si="0"/>
        <v>0.3</v>
      </c>
    </row>
    <row r="19" spans="1:4" ht="16.5" thickTop="1" thickBot="1" x14ac:dyDescent="0.4">
      <c r="A19" s="84">
        <v>16</v>
      </c>
      <c r="B19" s="85">
        <v>95</v>
      </c>
      <c r="D19" s="81">
        <f t="shared" si="0"/>
        <v>0.32</v>
      </c>
    </row>
    <row r="20" spans="1:4" ht="16.5" thickTop="1" thickBot="1" x14ac:dyDescent="0.4">
      <c r="A20" s="84">
        <v>17</v>
      </c>
      <c r="B20" s="85">
        <v>95</v>
      </c>
      <c r="D20" s="81">
        <f t="shared" si="0"/>
        <v>0.34</v>
      </c>
    </row>
    <row r="21" spans="1:4" ht="16.5" thickTop="1" thickBot="1" x14ac:dyDescent="0.4">
      <c r="A21" s="84">
        <v>18</v>
      </c>
      <c r="B21" s="85">
        <v>96</v>
      </c>
      <c r="D21" s="81">
        <f t="shared" si="0"/>
        <v>0.36</v>
      </c>
    </row>
    <row r="22" spans="1:4" ht="16.5" thickTop="1" thickBot="1" x14ac:dyDescent="0.4">
      <c r="A22" s="84">
        <v>19</v>
      </c>
      <c r="B22" s="85">
        <v>97</v>
      </c>
      <c r="D22" s="81">
        <f t="shared" si="0"/>
        <v>0.38</v>
      </c>
    </row>
    <row r="23" spans="1:4" ht="16.5" thickTop="1" thickBot="1" x14ac:dyDescent="0.4">
      <c r="A23" s="84">
        <v>20</v>
      </c>
      <c r="B23" s="86">
        <v>97</v>
      </c>
      <c r="D23" s="81">
        <f t="shared" si="0"/>
        <v>0.4</v>
      </c>
    </row>
    <row r="24" spans="1:4" ht="16.5" thickTop="1" thickBot="1" x14ac:dyDescent="0.4">
      <c r="A24" s="84">
        <v>21</v>
      </c>
      <c r="B24" s="87">
        <v>98</v>
      </c>
      <c r="D24" s="81">
        <f t="shared" si="0"/>
        <v>0.42</v>
      </c>
    </row>
    <row r="25" spans="1:4" ht="16.5" thickTop="1" thickBot="1" x14ac:dyDescent="0.4">
      <c r="A25" s="84">
        <v>22</v>
      </c>
      <c r="B25" s="85">
        <v>99</v>
      </c>
      <c r="D25" s="81">
        <f t="shared" si="0"/>
        <v>0.44</v>
      </c>
    </row>
    <row r="26" spans="1:4" ht="16.5" thickTop="1" thickBot="1" x14ac:dyDescent="0.4">
      <c r="A26" s="84">
        <v>23</v>
      </c>
      <c r="B26" s="85">
        <v>99</v>
      </c>
      <c r="D26" s="81">
        <f t="shared" si="0"/>
        <v>0.46</v>
      </c>
    </row>
    <row r="27" spans="1:4" ht="16.5" thickTop="1" thickBot="1" x14ac:dyDescent="0.4">
      <c r="A27" s="84">
        <v>24</v>
      </c>
      <c r="B27" s="85">
        <v>100</v>
      </c>
      <c r="D27" s="88">
        <f t="shared" si="0"/>
        <v>0.48</v>
      </c>
    </row>
    <row r="28" spans="1:4" ht="16.5" thickTop="1" thickBot="1" x14ac:dyDescent="0.4">
      <c r="A28" s="84">
        <v>25</v>
      </c>
      <c r="B28" s="85">
        <v>101</v>
      </c>
      <c r="D28" s="88">
        <f t="shared" si="0"/>
        <v>0.5</v>
      </c>
    </row>
    <row r="29" spans="1:4" ht="16.5" thickTop="1" thickBot="1" x14ac:dyDescent="0.4">
      <c r="A29" s="82">
        <v>26</v>
      </c>
      <c r="B29" s="85">
        <v>101</v>
      </c>
      <c r="D29" s="88">
        <f t="shared" si="0"/>
        <v>0.52</v>
      </c>
    </row>
    <row r="30" spans="1:4" ht="16.5" thickTop="1" thickBot="1" x14ac:dyDescent="0.4">
      <c r="A30" s="84">
        <v>27</v>
      </c>
      <c r="B30" s="85">
        <v>102</v>
      </c>
      <c r="D30" s="88">
        <f t="shared" si="0"/>
        <v>0.54</v>
      </c>
    </row>
    <row r="31" spans="1:4" ht="16.5" thickTop="1" thickBot="1" x14ac:dyDescent="0.4">
      <c r="A31" s="84">
        <v>28</v>
      </c>
      <c r="B31" s="85">
        <v>103</v>
      </c>
      <c r="D31" s="88">
        <f t="shared" si="0"/>
        <v>0.56000000000000005</v>
      </c>
    </row>
    <row r="32" spans="1:4" ht="16.5" thickTop="1" thickBot="1" x14ac:dyDescent="0.4">
      <c r="A32" s="84">
        <v>29</v>
      </c>
      <c r="B32" s="85">
        <v>103</v>
      </c>
      <c r="D32" s="88">
        <f t="shared" si="0"/>
        <v>0.57999999999999996</v>
      </c>
    </row>
    <row r="33" spans="1:10" ht="16.5" thickTop="1" thickBot="1" x14ac:dyDescent="0.4">
      <c r="A33" s="84">
        <v>30</v>
      </c>
      <c r="B33" s="85">
        <v>104</v>
      </c>
      <c r="D33" s="88">
        <f t="shared" si="0"/>
        <v>0.6</v>
      </c>
    </row>
    <row r="34" spans="1:10" ht="16.5" thickTop="1" thickBot="1" x14ac:dyDescent="0.4">
      <c r="A34" s="84">
        <v>31</v>
      </c>
      <c r="B34" s="85">
        <v>105</v>
      </c>
      <c r="D34" s="88">
        <f t="shared" si="0"/>
        <v>0.62</v>
      </c>
    </row>
    <row r="35" spans="1:10" ht="16.5" thickTop="1" thickBot="1" x14ac:dyDescent="0.4">
      <c r="A35" s="84">
        <v>32</v>
      </c>
      <c r="B35" s="85">
        <v>105</v>
      </c>
      <c r="D35" s="88">
        <f t="shared" si="0"/>
        <v>0.64</v>
      </c>
    </row>
    <row r="36" spans="1:10" ht="16.5" thickTop="1" thickBot="1" x14ac:dyDescent="0.4">
      <c r="A36" s="84">
        <v>33</v>
      </c>
      <c r="B36" s="85">
        <v>106</v>
      </c>
      <c r="D36" s="88">
        <f t="shared" si="0"/>
        <v>0.66</v>
      </c>
    </row>
    <row r="37" spans="1:10" ht="16.5" thickTop="1" thickBot="1" x14ac:dyDescent="0.4">
      <c r="A37" s="84">
        <v>34</v>
      </c>
      <c r="B37" s="85">
        <v>107</v>
      </c>
      <c r="D37" s="88">
        <f t="shared" si="0"/>
        <v>0.68</v>
      </c>
    </row>
    <row r="38" spans="1:10" ht="16.5" thickTop="1" thickBot="1" x14ac:dyDescent="0.4">
      <c r="A38" s="84">
        <v>35</v>
      </c>
      <c r="B38" s="85">
        <v>108</v>
      </c>
      <c r="D38" s="88">
        <f t="shared" si="0"/>
        <v>0.7</v>
      </c>
    </row>
    <row r="39" spans="1:10" ht="16.5" thickTop="1" thickBot="1" x14ac:dyDescent="0.4">
      <c r="A39" s="84">
        <v>36</v>
      </c>
      <c r="B39" s="85">
        <v>108</v>
      </c>
      <c r="D39" s="88">
        <f t="shared" si="0"/>
        <v>0.72</v>
      </c>
    </row>
    <row r="40" spans="1:10" ht="16.5" thickTop="1" thickBot="1" x14ac:dyDescent="0.4">
      <c r="A40" s="84">
        <v>37</v>
      </c>
      <c r="B40" s="85">
        <v>109</v>
      </c>
      <c r="D40" s="88">
        <f t="shared" si="0"/>
        <v>0.74</v>
      </c>
    </row>
    <row r="41" spans="1:10" ht="16.5" thickTop="1" thickBot="1" x14ac:dyDescent="0.4">
      <c r="A41" s="84">
        <v>38</v>
      </c>
      <c r="B41" s="85">
        <v>110</v>
      </c>
      <c r="D41" s="89">
        <f t="shared" si="0"/>
        <v>0.76</v>
      </c>
    </row>
    <row r="42" spans="1:10" ht="16.5" thickTop="1" thickBot="1" x14ac:dyDescent="0.4">
      <c r="A42" s="84">
        <v>39</v>
      </c>
      <c r="B42" s="85">
        <v>111</v>
      </c>
      <c r="D42" s="89">
        <f t="shared" si="0"/>
        <v>0.78</v>
      </c>
    </row>
    <row r="43" spans="1:10" ht="16.5" thickTop="1" thickBot="1" x14ac:dyDescent="0.4">
      <c r="A43" s="84">
        <v>40</v>
      </c>
      <c r="B43" s="86">
        <v>112</v>
      </c>
      <c r="D43" s="89">
        <f t="shared" si="0"/>
        <v>0.8</v>
      </c>
    </row>
    <row r="44" spans="1:10" ht="16.5" thickTop="1" thickBot="1" x14ac:dyDescent="0.4">
      <c r="A44" s="84">
        <v>41</v>
      </c>
      <c r="B44" s="87">
        <v>113</v>
      </c>
      <c r="D44" s="89">
        <f t="shared" si="0"/>
        <v>0.82</v>
      </c>
    </row>
    <row r="45" spans="1:10" ht="16.5" thickTop="1" thickBot="1" x14ac:dyDescent="0.4">
      <c r="A45" s="84">
        <v>42</v>
      </c>
      <c r="B45" s="85">
        <v>114</v>
      </c>
      <c r="D45" s="89">
        <f t="shared" si="0"/>
        <v>0.84</v>
      </c>
    </row>
    <row r="46" spans="1:10" ht="16.5" thickTop="1" thickBot="1" x14ac:dyDescent="0.4">
      <c r="A46" s="84">
        <v>43</v>
      </c>
      <c r="B46" s="85">
        <v>115</v>
      </c>
      <c r="D46" s="89">
        <f t="shared" si="0"/>
        <v>0.86</v>
      </c>
      <c r="J46" t="s">
        <v>45</v>
      </c>
    </row>
    <row r="47" spans="1:10" ht="16.5" thickTop="1" thickBot="1" x14ac:dyDescent="0.4">
      <c r="A47" s="84">
        <v>44</v>
      </c>
      <c r="B47" s="85">
        <v>116</v>
      </c>
      <c r="D47" s="89">
        <f t="shared" si="0"/>
        <v>0.88</v>
      </c>
    </row>
    <row r="48" spans="1:10" ht="16.5" thickTop="1" thickBot="1" x14ac:dyDescent="0.4">
      <c r="A48" s="84">
        <v>45</v>
      </c>
      <c r="B48" s="85">
        <v>118</v>
      </c>
      <c r="D48" s="89">
        <f t="shared" si="0"/>
        <v>0.9</v>
      </c>
    </row>
    <row r="49" spans="1:5" ht="16.5" thickTop="1" thickBot="1" x14ac:dyDescent="0.4">
      <c r="A49" s="84">
        <v>46</v>
      </c>
      <c r="B49" s="85">
        <v>119</v>
      </c>
      <c r="D49" s="89">
        <f t="shared" si="0"/>
        <v>0.92</v>
      </c>
    </row>
    <row r="50" spans="1:5" ht="16.5" thickTop="1" thickBot="1" x14ac:dyDescent="0.4">
      <c r="A50" s="84">
        <v>47</v>
      </c>
      <c r="B50" s="85">
        <v>120</v>
      </c>
      <c r="D50" s="89">
        <f t="shared" si="0"/>
        <v>0.94</v>
      </c>
    </row>
    <row r="51" spans="1:5" ht="16.5" thickTop="1" thickBot="1" x14ac:dyDescent="0.4">
      <c r="A51" s="84">
        <v>48</v>
      </c>
      <c r="B51" s="85">
        <v>120</v>
      </c>
      <c r="D51" s="89">
        <f t="shared" si="0"/>
        <v>0.96</v>
      </c>
    </row>
    <row r="52" spans="1:5" ht="16.5" thickTop="1" thickBot="1" x14ac:dyDescent="0.4">
      <c r="A52" s="84">
        <v>49</v>
      </c>
      <c r="B52" s="85">
        <v>120</v>
      </c>
      <c r="D52" s="89">
        <f t="shared" si="0"/>
        <v>0.98</v>
      </c>
    </row>
    <row r="53" spans="1:5" ht="16.5" thickTop="1" thickBot="1" x14ac:dyDescent="0.4">
      <c r="A53" s="84">
        <v>50</v>
      </c>
      <c r="B53" s="86">
        <v>120</v>
      </c>
      <c r="D53" s="89">
        <f t="shared" si="0"/>
        <v>1</v>
      </c>
    </row>
    <row r="54" spans="1:5" ht="15" thickTop="1" x14ac:dyDescent="0.35">
      <c r="A54" t="s">
        <v>68</v>
      </c>
      <c r="B54">
        <v>60</v>
      </c>
    </row>
    <row r="55" spans="1:5" x14ac:dyDescent="0.35">
      <c r="A55" t="s">
        <v>60</v>
      </c>
      <c r="B55">
        <v>64</v>
      </c>
    </row>
    <row r="56" spans="1:5" x14ac:dyDescent="0.35">
      <c r="A56" t="s">
        <v>61</v>
      </c>
      <c r="B56">
        <v>67</v>
      </c>
    </row>
    <row r="57" spans="1:5" x14ac:dyDescent="0.35">
      <c r="A57" t="s">
        <v>62</v>
      </c>
      <c r="B57">
        <v>70</v>
      </c>
    </row>
    <row r="58" spans="1:5" x14ac:dyDescent="0.35">
      <c r="A58" t="s">
        <v>63</v>
      </c>
      <c r="B58">
        <v>73</v>
      </c>
    </row>
    <row r="59" spans="1:5" x14ac:dyDescent="0.35">
      <c r="A59" t="s">
        <v>64</v>
      </c>
      <c r="B59">
        <v>76</v>
      </c>
    </row>
    <row r="60" spans="1:5" x14ac:dyDescent="0.35">
      <c r="A60" t="s">
        <v>65</v>
      </c>
      <c r="B60">
        <v>79</v>
      </c>
    </row>
    <row r="61" spans="1:5" x14ac:dyDescent="0.35">
      <c r="A61" s="22" t="s">
        <v>95</v>
      </c>
      <c r="B61" s="22" t="s">
        <v>96</v>
      </c>
      <c r="C61" s="22"/>
      <c r="D61" s="22"/>
      <c r="E61" s="22"/>
    </row>
  </sheetData>
  <sheetProtection algorithmName="SHA-512" hashValue="8HJPT2aGZEcHschx39XAL8Mg16xSUTMFG+U2HBuo8vMki7YWFhsX/8tivild5OtsF5hfkpTlRRQ/zCaHQaM8qg==" saltValue="PZ3nywsp8cEksyBlLNKccw==" spinCount="10000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21"/>
  <sheetViews>
    <sheetView workbookViewId="0">
      <selection activeCell="B13" sqref="B13"/>
    </sheetView>
  </sheetViews>
  <sheetFormatPr defaultRowHeight="14.5" x14ac:dyDescent="0.35"/>
  <sheetData>
    <row r="1" spans="1:5" ht="25" customHeight="1" thickBot="1" x14ac:dyDescent="0.4">
      <c r="A1" s="75" t="s">
        <v>91</v>
      </c>
      <c r="B1" s="75"/>
    </row>
    <row r="2" spans="1:5" ht="31.5" thickBot="1" x14ac:dyDescent="0.4">
      <c r="A2" s="77" t="s">
        <v>27</v>
      </c>
      <c r="B2" s="78" t="s">
        <v>28</v>
      </c>
      <c r="E2" t="s">
        <v>66</v>
      </c>
    </row>
    <row r="3" spans="1:5" x14ac:dyDescent="0.35">
      <c r="A3">
        <v>0</v>
      </c>
      <c r="B3">
        <v>79</v>
      </c>
      <c r="C3" t="s">
        <v>55</v>
      </c>
      <c r="E3" s="81">
        <f>A3/$A$113</f>
        <v>0</v>
      </c>
    </row>
    <row r="4" spans="1:5" x14ac:dyDescent="0.35">
      <c r="A4">
        <v>1</v>
      </c>
      <c r="B4">
        <v>79</v>
      </c>
      <c r="C4" t="s">
        <v>55</v>
      </c>
      <c r="E4" s="81">
        <f t="shared" ref="E4:E67" si="0">A4/$A$113</f>
        <v>9.0909090909090905E-3</v>
      </c>
    </row>
    <row r="5" spans="1:5" ht="15" thickBot="1" x14ac:dyDescent="0.4">
      <c r="A5">
        <v>2</v>
      </c>
      <c r="B5">
        <v>79</v>
      </c>
      <c r="C5" t="s">
        <v>55</v>
      </c>
      <c r="E5" s="81">
        <f t="shared" si="0"/>
        <v>1.8181818181818181E-2</v>
      </c>
    </row>
    <row r="6" spans="1:5" ht="16.5" thickTop="1" thickBot="1" x14ac:dyDescent="0.4">
      <c r="A6" s="90">
        <v>3</v>
      </c>
      <c r="B6" s="83">
        <v>80</v>
      </c>
      <c r="E6" s="81">
        <f t="shared" si="0"/>
        <v>2.7272727272727271E-2</v>
      </c>
    </row>
    <row r="7" spans="1:5" ht="16.5" thickTop="1" thickBot="1" x14ac:dyDescent="0.4">
      <c r="A7" s="91">
        <v>4</v>
      </c>
      <c r="B7" s="85">
        <v>80</v>
      </c>
      <c r="E7" s="81">
        <f t="shared" si="0"/>
        <v>3.6363636363636362E-2</v>
      </c>
    </row>
    <row r="8" spans="1:5" ht="16.5" thickTop="1" thickBot="1" x14ac:dyDescent="0.4">
      <c r="A8" s="91">
        <v>5</v>
      </c>
      <c r="B8" s="85">
        <v>80</v>
      </c>
      <c r="E8" s="81">
        <f t="shared" si="0"/>
        <v>4.5454545454545456E-2</v>
      </c>
    </row>
    <row r="9" spans="1:5" ht="16.5" thickTop="1" thickBot="1" x14ac:dyDescent="0.4">
      <c r="A9" s="91">
        <v>6</v>
      </c>
      <c r="B9" s="85">
        <v>81</v>
      </c>
      <c r="E9" s="81">
        <f t="shared" si="0"/>
        <v>5.4545454545454543E-2</v>
      </c>
    </row>
    <row r="10" spans="1:5" ht="16.5" thickTop="1" thickBot="1" x14ac:dyDescent="0.4">
      <c r="A10" s="91">
        <v>7</v>
      </c>
      <c r="B10" s="85">
        <v>82</v>
      </c>
      <c r="E10" s="81">
        <f t="shared" si="0"/>
        <v>6.363636363636363E-2</v>
      </c>
    </row>
    <row r="11" spans="1:5" ht="16.5" thickTop="1" thickBot="1" x14ac:dyDescent="0.4">
      <c r="A11" s="91">
        <v>8</v>
      </c>
      <c r="B11" s="85">
        <v>83</v>
      </c>
      <c r="E11" s="81">
        <f t="shared" si="0"/>
        <v>7.2727272727272724E-2</v>
      </c>
    </row>
    <row r="12" spans="1:5" ht="16.5" thickTop="1" thickBot="1" x14ac:dyDescent="0.4">
      <c r="A12" s="91">
        <v>9</v>
      </c>
      <c r="B12" s="85">
        <v>83</v>
      </c>
      <c r="E12" s="81">
        <f t="shared" si="0"/>
        <v>8.1818181818181818E-2</v>
      </c>
    </row>
    <row r="13" spans="1:5" ht="16.5" thickTop="1" thickBot="1" x14ac:dyDescent="0.4">
      <c r="A13" s="91">
        <v>10</v>
      </c>
      <c r="B13" s="85">
        <v>84</v>
      </c>
      <c r="E13" s="81">
        <f t="shared" si="0"/>
        <v>9.0909090909090912E-2</v>
      </c>
    </row>
    <row r="14" spans="1:5" ht="16.5" thickTop="1" thickBot="1" x14ac:dyDescent="0.4">
      <c r="A14" s="91">
        <v>11</v>
      </c>
      <c r="B14" s="85">
        <v>85</v>
      </c>
      <c r="E14" s="81">
        <f t="shared" si="0"/>
        <v>0.1</v>
      </c>
    </row>
    <row r="15" spans="1:5" ht="16.5" thickTop="1" thickBot="1" x14ac:dyDescent="0.4">
      <c r="A15" s="91">
        <v>12</v>
      </c>
      <c r="B15" s="85">
        <v>85</v>
      </c>
      <c r="E15" s="81">
        <f t="shared" si="0"/>
        <v>0.10909090909090909</v>
      </c>
    </row>
    <row r="16" spans="1:5" ht="16.5" thickTop="1" thickBot="1" x14ac:dyDescent="0.4">
      <c r="A16" s="91">
        <v>13</v>
      </c>
      <c r="B16" s="85">
        <v>86</v>
      </c>
      <c r="E16" s="81">
        <f t="shared" si="0"/>
        <v>0.11818181818181818</v>
      </c>
    </row>
    <row r="17" spans="1:5" ht="16.5" thickTop="1" thickBot="1" x14ac:dyDescent="0.4">
      <c r="A17" s="91">
        <v>14</v>
      </c>
      <c r="B17" s="85">
        <v>86</v>
      </c>
      <c r="E17" s="81">
        <f t="shared" si="0"/>
        <v>0.12727272727272726</v>
      </c>
    </row>
    <row r="18" spans="1:5" ht="16.5" thickTop="1" thickBot="1" x14ac:dyDescent="0.4">
      <c r="A18" s="91">
        <v>15</v>
      </c>
      <c r="B18" s="85">
        <v>87</v>
      </c>
      <c r="E18" s="81">
        <f t="shared" si="0"/>
        <v>0.13636363636363635</v>
      </c>
    </row>
    <row r="19" spans="1:5" ht="16.5" thickTop="1" thickBot="1" x14ac:dyDescent="0.4">
      <c r="A19" s="91">
        <v>16</v>
      </c>
      <c r="B19" s="85">
        <v>88</v>
      </c>
      <c r="E19" s="81">
        <f t="shared" si="0"/>
        <v>0.14545454545454545</v>
      </c>
    </row>
    <row r="20" spans="1:5" ht="16.5" thickTop="1" thickBot="1" x14ac:dyDescent="0.4">
      <c r="A20" s="91">
        <v>17</v>
      </c>
      <c r="B20" s="85">
        <v>88</v>
      </c>
      <c r="E20" s="81">
        <f t="shared" si="0"/>
        <v>0.15454545454545454</v>
      </c>
    </row>
    <row r="21" spans="1:5" ht="16.5" thickTop="1" thickBot="1" x14ac:dyDescent="0.4">
      <c r="A21" s="91">
        <v>18</v>
      </c>
      <c r="B21" s="85">
        <v>88</v>
      </c>
      <c r="E21" s="81">
        <f t="shared" si="0"/>
        <v>0.16363636363636364</v>
      </c>
    </row>
    <row r="22" spans="1:5" ht="16.5" thickTop="1" thickBot="1" x14ac:dyDescent="0.4">
      <c r="A22" s="91">
        <v>19</v>
      </c>
      <c r="B22" s="85">
        <v>89</v>
      </c>
      <c r="E22" s="81">
        <f t="shared" si="0"/>
        <v>0.17272727272727273</v>
      </c>
    </row>
    <row r="23" spans="1:5" ht="16.5" thickTop="1" thickBot="1" x14ac:dyDescent="0.4">
      <c r="A23" s="91">
        <v>20</v>
      </c>
      <c r="B23" s="85">
        <v>89</v>
      </c>
      <c r="E23" s="81">
        <f t="shared" si="0"/>
        <v>0.18181818181818182</v>
      </c>
    </row>
    <row r="24" spans="1:5" ht="16.5" thickTop="1" thickBot="1" x14ac:dyDescent="0.4">
      <c r="A24" s="91">
        <v>21</v>
      </c>
      <c r="B24" s="85">
        <v>90</v>
      </c>
      <c r="E24" s="81">
        <f t="shared" si="0"/>
        <v>0.19090909090909092</v>
      </c>
    </row>
    <row r="25" spans="1:5" ht="16.5" thickTop="1" thickBot="1" x14ac:dyDescent="0.4">
      <c r="A25" s="91">
        <v>22</v>
      </c>
      <c r="B25" s="85">
        <v>90</v>
      </c>
      <c r="E25" s="81">
        <f t="shared" si="0"/>
        <v>0.2</v>
      </c>
    </row>
    <row r="26" spans="1:5" ht="16.5" thickTop="1" thickBot="1" x14ac:dyDescent="0.4">
      <c r="A26" s="91">
        <v>23</v>
      </c>
      <c r="B26" s="85">
        <v>91</v>
      </c>
      <c r="E26" s="81">
        <f t="shared" si="0"/>
        <v>0.20909090909090908</v>
      </c>
    </row>
    <row r="27" spans="1:5" ht="16.5" thickTop="1" thickBot="1" x14ac:dyDescent="0.4">
      <c r="A27" s="91">
        <v>24</v>
      </c>
      <c r="B27" s="85">
        <v>91</v>
      </c>
      <c r="E27" s="81">
        <f t="shared" si="0"/>
        <v>0.21818181818181817</v>
      </c>
    </row>
    <row r="28" spans="1:5" ht="16.5" thickTop="1" thickBot="1" x14ac:dyDescent="0.4">
      <c r="A28" s="91">
        <v>25</v>
      </c>
      <c r="B28" s="85">
        <v>91</v>
      </c>
      <c r="E28" s="81">
        <f t="shared" si="0"/>
        <v>0.22727272727272727</v>
      </c>
    </row>
    <row r="29" spans="1:5" ht="16.5" thickTop="1" thickBot="1" x14ac:dyDescent="0.4">
      <c r="A29" s="91">
        <v>26</v>
      </c>
      <c r="B29" s="85">
        <v>92</v>
      </c>
      <c r="E29" s="81">
        <f t="shared" si="0"/>
        <v>0.23636363636363636</v>
      </c>
    </row>
    <row r="30" spans="1:5" ht="16.5" thickTop="1" thickBot="1" x14ac:dyDescent="0.4">
      <c r="A30" s="91">
        <v>27</v>
      </c>
      <c r="B30" s="85">
        <v>92</v>
      </c>
      <c r="E30" s="81">
        <f t="shared" si="0"/>
        <v>0.24545454545454545</v>
      </c>
    </row>
    <row r="31" spans="1:5" ht="16.5" thickTop="1" thickBot="1" x14ac:dyDescent="0.4">
      <c r="A31" s="91">
        <v>28</v>
      </c>
      <c r="B31" s="85">
        <v>92</v>
      </c>
      <c r="E31" s="81">
        <f t="shared" si="0"/>
        <v>0.25454545454545452</v>
      </c>
    </row>
    <row r="32" spans="1:5" ht="16.5" thickTop="1" thickBot="1" x14ac:dyDescent="0.4">
      <c r="A32" s="91">
        <v>29</v>
      </c>
      <c r="B32" s="85">
        <v>93</v>
      </c>
      <c r="E32" s="81">
        <f t="shared" si="0"/>
        <v>0.26363636363636361</v>
      </c>
    </row>
    <row r="33" spans="1:5" ht="16.5" thickTop="1" thickBot="1" x14ac:dyDescent="0.4">
      <c r="A33" s="91">
        <v>30</v>
      </c>
      <c r="B33" s="85">
        <v>93</v>
      </c>
      <c r="E33" s="81">
        <f t="shared" si="0"/>
        <v>0.27272727272727271</v>
      </c>
    </row>
    <row r="34" spans="1:5" ht="16.5" thickTop="1" thickBot="1" x14ac:dyDescent="0.4">
      <c r="A34" s="91">
        <v>31</v>
      </c>
      <c r="B34" s="85">
        <v>93</v>
      </c>
      <c r="E34" s="81">
        <f t="shared" si="0"/>
        <v>0.2818181818181818</v>
      </c>
    </row>
    <row r="35" spans="1:5" ht="16.5" thickTop="1" thickBot="1" x14ac:dyDescent="0.4">
      <c r="A35" s="91">
        <v>32</v>
      </c>
      <c r="B35" s="85">
        <v>93</v>
      </c>
      <c r="E35" s="81">
        <f t="shared" si="0"/>
        <v>0.29090909090909089</v>
      </c>
    </row>
    <row r="36" spans="1:5" ht="16.5" thickTop="1" thickBot="1" x14ac:dyDescent="0.4">
      <c r="A36" s="91">
        <v>33</v>
      </c>
      <c r="B36" s="85">
        <v>94</v>
      </c>
      <c r="E36" s="81">
        <f t="shared" si="0"/>
        <v>0.3</v>
      </c>
    </row>
    <row r="37" spans="1:5" ht="16.5" thickTop="1" thickBot="1" x14ac:dyDescent="0.4">
      <c r="A37" s="91">
        <v>34</v>
      </c>
      <c r="B37" s="85">
        <v>94</v>
      </c>
      <c r="E37" s="81">
        <f t="shared" si="0"/>
        <v>0.30909090909090908</v>
      </c>
    </row>
    <row r="38" spans="1:5" ht="16.5" thickTop="1" thickBot="1" x14ac:dyDescent="0.4">
      <c r="A38" s="91">
        <v>35</v>
      </c>
      <c r="B38" s="85">
        <v>94</v>
      </c>
      <c r="E38" s="81">
        <f t="shared" si="0"/>
        <v>0.31818181818181818</v>
      </c>
    </row>
    <row r="39" spans="1:5" ht="16.5" thickTop="1" thickBot="1" x14ac:dyDescent="0.4">
      <c r="A39" s="91">
        <v>36</v>
      </c>
      <c r="B39" s="85">
        <v>95</v>
      </c>
      <c r="E39" s="81">
        <f t="shared" si="0"/>
        <v>0.32727272727272727</v>
      </c>
    </row>
    <row r="40" spans="1:5" ht="16.5" thickTop="1" thickBot="1" x14ac:dyDescent="0.4">
      <c r="A40" s="91">
        <v>37</v>
      </c>
      <c r="B40" s="83">
        <v>95</v>
      </c>
      <c r="E40" s="81">
        <f t="shared" si="0"/>
        <v>0.33636363636363636</v>
      </c>
    </row>
    <row r="41" spans="1:5" ht="16.5" thickTop="1" thickBot="1" x14ac:dyDescent="0.4">
      <c r="A41" s="91">
        <v>38</v>
      </c>
      <c r="B41" s="85">
        <v>95</v>
      </c>
      <c r="E41" s="81">
        <f t="shared" si="0"/>
        <v>0.34545454545454546</v>
      </c>
    </row>
    <row r="42" spans="1:5" ht="16.5" thickTop="1" thickBot="1" x14ac:dyDescent="0.4">
      <c r="A42" s="91">
        <v>39</v>
      </c>
      <c r="B42" s="85">
        <v>95</v>
      </c>
      <c r="E42" s="81">
        <f t="shared" si="0"/>
        <v>0.35454545454545455</v>
      </c>
    </row>
    <row r="43" spans="1:5" ht="16.5" thickTop="1" thickBot="1" x14ac:dyDescent="0.4">
      <c r="A43" s="91">
        <v>40</v>
      </c>
      <c r="B43" s="86">
        <v>96</v>
      </c>
      <c r="E43" s="81">
        <f t="shared" si="0"/>
        <v>0.36363636363636365</v>
      </c>
    </row>
    <row r="44" spans="1:5" ht="16.5" thickTop="1" thickBot="1" x14ac:dyDescent="0.4">
      <c r="A44" s="91">
        <v>41</v>
      </c>
      <c r="B44" s="87">
        <v>96</v>
      </c>
      <c r="E44" s="81">
        <f t="shared" si="0"/>
        <v>0.37272727272727274</v>
      </c>
    </row>
    <row r="45" spans="1:5" ht="16.5" thickTop="1" thickBot="1" x14ac:dyDescent="0.4">
      <c r="A45" s="90">
        <v>42</v>
      </c>
      <c r="B45" s="85">
        <v>96</v>
      </c>
      <c r="E45" s="81">
        <f t="shared" si="0"/>
        <v>0.38181818181818183</v>
      </c>
    </row>
    <row r="46" spans="1:5" ht="16.5" thickTop="1" thickBot="1" x14ac:dyDescent="0.4">
      <c r="A46" s="91">
        <v>43</v>
      </c>
      <c r="B46" s="85">
        <v>97</v>
      </c>
      <c r="E46" s="81">
        <f t="shared" si="0"/>
        <v>0.39090909090909093</v>
      </c>
    </row>
    <row r="47" spans="1:5" ht="16.5" thickTop="1" thickBot="1" x14ac:dyDescent="0.4">
      <c r="A47" s="91">
        <v>44</v>
      </c>
      <c r="B47" s="85">
        <v>97</v>
      </c>
      <c r="E47" s="81">
        <f t="shared" si="0"/>
        <v>0.4</v>
      </c>
    </row>
    <row r="48" spans="1:5" ht="16.5" thickTop="1" thickBot="1" x14ac:dyDescent="0.4">
      <c r="A48" s="91">
        <v>45</v>
      </c>
      <c r="B48" s="85">
        <v>97</v>
      </c>
      <c r="E48" s="81">
        <f t="shared" si="0"/>
        <v>0.40909090909090912</v>
      </c>
    </row>
    <row r="49" spans="1:5" ht="16.5" thickTop="1" thickBot="1" x14ac:dyDescent="0.4">
      <c r="A49" s="91">
        <v>46</v>
      </c>
      <c r="B49" s="85">
        <v>97</v>
      </c>
      <c r="E49" s="81">
        <f t="shared" si="0"/>
        <v>0.41818181818181815</v>
      </c>
    </row>
    <row r="50" spans="1:5" ht="16.5" thickTop="1" thickBot="1" x14ac:dyDescent="0.4">
      <c r="A50" s="91">
        <v>47</v>
      </c>
      <c r="B50" s="85">
        <v>98</v>
      </c>
      <c r="E50" s="81">
        <f t="shared" si="0"/>
        <v>0.42727272727272725</v>
      </c>
    </row>
    <row r="51" spans="1:5" ht="16.5" thickTop="1" thickBot="1" x14ac:dyDescent="0.4">
      <c r="A51" s="91">
        <v>48</v>
      </c>
      <c r="B51" s="85">
        <v>98</v>
      </c>
      <c r="E51" s="81">
        <f t="shared" si="0"/>
        <v>0.43636363636363634</v>
      </c>
    </row>
    <row r="52" spans="1:5" ht="16.5" thickTop="1" thickBot="1" x14ac:dyDescent="0.4">
      <c r="A52" s="91">
        <v>49</v>
      </c>
      <c r="B52" s="85">
        <v>98</v>
      </c>
      <c r="E52" s="81">
        <f t="shared" si="0"/>
        <v>0.44545454545454544</v>
      </c>
    </row>
    <row r="53" spans="1:5" ht="16.5" thickTop="1" thickBot="1" x14ac:dyDescent="0.4">
      <c r="A53" s="91">
        <v>50</v>
      </c>
      <c r="B53" s="85">
        <v>98</v>
      </c>
      <c r="E53" s="81">
        <f t="shared" si="0"/>
        <v>0.45454545454545453</v>
      </c>
    </row>
    <row r="54" spans="1:5" ht="16.5" thickTop="1" thickBot="1" x14ac:dyDescent="0.4">
      <c r="A54" s="91">
        <v>51</v>
      </c>
      <c r="B54" s="85">
        <v>98</v>
      </c>
      <c r="E54" s="81">
        <f t="shared" si="0"/>
        <v>0.46363636363636362</v>
      </c>
    </row>
    <row r="55" spans="1:5" ht="16.5" thickTop="1" thickBot="1" x14ac:dyDescent="0.4">
      <c r="A55" s="91">
        <v>52</v>
      </c>
      <c r="B55" s="85">
        <v>99</v>
      </c>
      <c r="E55" s="81">
        <f t="shared" si="0"/>
        <v>0.47272727272727272</v>
      </c>
    </row>
    <row r="56" spans="1:5" ht="16.5" thickTop="1" thickBot="1" x14ac:dyDescent="0.4">
      <c r="A56" s="91">
        <v>53</v>
      </c>
      <c r="B56" s="85">
        <v>99</v>
      </c>
      <c r="E56" s="81">
        <f t="shared" si="0"/>
        <v>0.48181818181818181</v>
      </c>
    </row>
    <row r="57" spans="1:5" ht="16.5" thickTop="1" thickBot="1" x14ac:dyDescent="0.4">
      <c r="A57" s="91">
        <v>54</v>
      </c>
      <c r="B57" s="85">
        <v>99</v>
      </c>
      <c r="E57" s="81">
        <f t="shared" si="0"/>
        <v>0.49090909090909091</v>
      </c>
    </row>
    <row r="58" spans="1:5" ht="16.5" thickTop="1" thickBot="1" x14ac:dyDescent="0.4">
      <c r="A58" s="91">
        <v>55</v>
      </c>
      <c r="B58" s="85">
        <v>99</v>
      </c>
      <c r="E58" s="81">
        <f t="shared" si="0"/>
        <v>0.5</v>
      </c>
    </row>
    <row r="59" spans="1:5" ht="16.5" thickTop="1" thickBot="1" x14ac:dyDescent="0.4">
      <c r="A59" s="92">
        <v>56</v>
      </c>
      <c r="B59" s="85">
        <v>100</v>
      </c>
      <c r="E59" s="88">
        <f t="shared" si="0"/>
        <v>0.50909090909090904</v>
      </c>
    </row>
    <row r="60" spans="1:5" ht="16.5" thickTop="1" thickBot="1" x14ac:dyDescent="0.4">
      <c r="A60" s="93">
        <v>57</v>
      </c>
      <c r="B60" s="85">
        <v>100</v>
      </c>
      <c r="E60" s="88">
        <f t="shared" si="0"/>
        <v>0.51818181818181819</v>
      </c>
    </row>
    <row r="61" spans="1:5" ht="16.5" thickTop="1" thickBot="1" x14ac:dyDescent="0.4">
      <c r="A61" s="93">
        <v>58</v>
      </c>
      <c r="B61" s="85">
        <v>100</v>
      </c>
      <c r="E61" s="88">
        <f t="shared" si="0"/>
        <v>0.52727272727272723</v>
      </c>
    </row>
    <row r="62" spans="1:5" ht="16.5" thickTop="1" thickBot="1" x14ac:dyDescent="0.4">
      <c r="A62" s="93">
        <v>59</v>
      </c>
      <c r="B62" s="85">
        <v>100</v>
      </c>
      <c r="E62" s="88">
        <f t="shared" si="0"/>
        <v>0.53636363636363638</v>
      </c>
    </row>
    <row r="63" spans="1:5" ht="16.5" thickTop="1" thickBot="1" x14ac:dyDescent="0.4">
      <c r="A63" s="93">
        <v>60</v>
      </c>
      <c r="B63" s="85">
        <v>101</v>
      </c>
      <c r="E63" s="88">
        <f t="shared" si="0"/>
        <v>0.54545454545454541</v>
      </c>
    </row>
    <row r="64" spans="1:5" ht="16.5" thickTop="1" thickBot="1" x14ac:dyDescent="0.4">
      <c r="A64" s="93">
        <v>61</v>
      </c>
      <c r="B64" s="85">
        <v>101</v>
      </c>
      <c r="E64" s="88">
        <f t="shared" si="0"/>
        <v>0.55454545454545456</v>
      </c>
    </row>
    <row r="65" spans="1:5" ht="16.5" thickTop="1" thickBot="1" x14ac:dyDescent="0.4">
      <c r="A65" s="93">
        <v>62</v>
      </c>
      <c r="B65" s="85">
        <v>101</v>
      </c>
      <c r="E65" s="88">
        <f t="shared" si="0"/>
        <v>0.5636363636363636</v>
      </c>
    </row>
    <row r="66" spans="1:5" ht="16.5" thickTop="1" thickBot="1" x14ac:dyDescent="0.4">
      <c r="A66" s="93">
        <v>63</v>
      </c>
      <c r="B66" s="85">
        <v>101</v>
      </c>
      <c r="E66" s="88">
        <f t="shared" si="0"/>
        <v>0.57272727272727275</v>
      </c>
    </row>
    <row r="67" spans="1:5" ht="16.5" thickTop="1" thickBot="1" x14ac:dyDescent="0.4">
      <c r="A67" s="93">
        <v>64</v>
      </c>
      <c r="B67" s="85">
        <v>101</v>
      </c>
      <c r="E67" s="88">
        <f t="shared" si="0"/>
        <v>0.58181818181818179</v>
      </c>
    </row>
    <row r="68" spans="1:5" ht="16.5" thickTop="1" thickBot="1" x14ac:dyDescent="0.4">
      <c r="A68" s="93">
        <v>65</v>
      </c>
      <c r="B68" s="85">
        <v>102</v>
      </c>
      <c r="E68" s="88">
        <f t="shared" ref="E68:E113" si="1">A68/$A$113</f>
        <v>0.59090909090909094</v>
      </c>
    </row>
    <row r="69" spans="1:5" ht="16.5" thickTop="1" thickBot="1" x14ac:dyDescent="0.4">
      <c r="A69" s="93">
        <v>66</v>
      </c>
      <c r="B69" s="85">
        <v>102</v>
      </c>
      <c r="E69" s="88">
        <f t="shared" si="1"/>
        <v>0.6</v>
      </c>
    </row>
    <row r="70" spans="1:5" ht="16.5" thickTop="1" thickBot="1" x14ac:dyDescent="0.4">
      <c r="A70" s="93">
        <v>67</v>
      </c>
      <c r="B70" s="85">
        <v>102</v>
      </c>
      <c r="E70" s="88">
        <f t="shared" si="1"/>
        <v>0.60909090909090913</v>
      </c>
    </row>
    <row r="71" spans="1:5" ht="16.5" thickTop="1" thickBot="1" x14ac:dyDescent="0.4">
      <c r="A71" s="93">
        <v>68</v>
      </c>
      <c r="B71" s="85">
        <v>102</v>
      </c>
      <c r="E71" s="88">
        <f t="shared" si="1"/>
        <v>0.61818181818181817</v>
      </c>
    </row>
    <row r="72" spans="1:5" ht="16.5" thickTop="1" thickBot="1" x14ac:dyDescent="0.4">
      <c r="A72" s="93">
        <v>69</v>
      </c>
      <c r="B72" s="85">
        <v>103</v>
      </c>
      <c r="E72" s="88">
        <f t="shared" si="1"/>
        <v>0.62727272727272732</v>
      </c>
    </row>
    <row r="73" spans="1:5" ht="16.5" thickTop="1" thickBot="1" x14ac:dyDescent="0.4">
      <c r="A73" s="93">
        <v>70</v>
      </c>
      <c r="B73" s="85">
        <v>103</v>
      </c>
      <c r="E73" s="88">
        <f t="shared" si="1"/>
        <v>0.63636363636363635</v>
      </c>
    </row>
    <row r="74" spans="1:5" ht="16.5" thickTop="1" thickBot="1" x14ac:dyDescent="0.4">
      <c r="A74" s="93">
        <v>71</v>
      </c>
      <c r="B74" s="85">
        <v>103</v>
      </c>
      <c r="E74" s="88">
        <f t="shared" si="1"/>
        <v>0.6454545454545455</v>
      </c>
    </row>
    <row r="75" spans="1:5" ht="16.5" thickTop="1" thickBot="1" x14ac:dyDescent="0.4">
      <c r="A75" s="93">
        <v>72</v>
      </c>
      <c r="B75" s="85">
        <v>103</v>
      </c>
      <c r="E75" s="88">
        <f t="shared" si="1"/>
        <v>0.65454545454545454</v>
      </c>
    </row>
    <row r="76" spans="1:5" ht="16.5" thickTop="1" thickBot="1" x14ac:dyDescent="0.4">
      <c r="A76" s="93">
        <v>73</v>
      </c>
      <c r="B76" s="85">
        <v>104</v>
      </c>
      <c r="E76" s="88">
        <f t="shared" si="1"/>
        <v>0.66363636363636369</v>
      </c>
    </row>
    <row r="77" spans="1:5" ht="16.5" thickTop="1" thickBot="1" x14ac:dyDescent="0.4">
      <c r="A77" s="93">
        <v>74</v>
      </c>
      <c r="B77" s="85">
        <v>104</v>
      </c>
      <c r="E77" s="88">
        <f t="shared" si="1"/>
        <v>0.67272727272727273</v>
      </c>
    </row>
    <row r="78" spans="1:5" ht="16.5" thickTop="1" thickBot="1" x14ac:dyDescent="0.4">
      <c r="A78" s="93">
        <v>75</v>
      </c>
      <c r="B78" s="85">
        <v>104</v>
      </c>
      <c r="E78" s="88">
        <f t="shared" si="1"/>
        <v>0.68181818181818177</v>
      </c>
    </row>
    <row r="79" spans="1:5" ht="16.5" thickTop="1" thickBot="1" x14ac:dyDescent="0.4">
      <c r="A79" s="93">
        <v>76</v>
      </c>
      <c r="B79" s="85">
        <v>104</v>
      </c>
      <c r="E79" s="88">
        <f t="shared" si="1"/>
        <v>0.69090909090909092</v>
      </c>
    </row>
    <row r="80" spans="1:5" ht="16.5" thickTop="1" thickBot="1" x14ac:dyDescent="0.4">
      <c r="A80" s="93">
        <v>77</v>
      </c>
      <c r="B80" s="83">
        <v>105</v>
      </c>
      <c r="E80" s="88">
        <f t="shared" si="1"/>
        <v>0.7</v>
      </c>
    </row>
    <row r="81" spans="1:5" ht="16.5" thickTop="1" thickBot="1" x14ac:dyDescent="0.4">
      <c r="A81" s="93">
        <v>78</v>
      </c>
      <c r="B81" s="85">
        <v>105</v>
      </c>
      <c r="E81" s="88">
        <f t="shared" si="1"/>
        <v>0.70909090909090911</v>
      </c>
    </row>
    <row r="82" spans="1:5" ht="16.5" thickTop="1" thickBot="1" x14ac:dyDescent="0.4">
      <c r="A82" s="93">
        <v>79</v>
      </c>
      <c r="B82" s="85">
        <v>105</v>
      </c>
      <c r="E82" s="88">
        <f t="shared" si="1"/>
        <v>0.71818181818181814</v>
      </c>
    </row>
    <row r="83" spans="1:5" ht="16.5" thickTop="1" thickBot="1" x14ac:dyDescent="0.4">
      <c r="A83" s="93">
        <v>80</v>
      </c>
      <c r="B83" s="86">
        <v>105</v>
      </c>
      <c r="E83" s="88">
        <f t="shared" si="1"/>
        <v>0.72727272727272729</v>
      </c>
    </row>
    <row r="84" spans="1:5" ht="16.5" thickTop="1" thickBot="1" x14ac:dyDescent="0.4">
      <c r="A84" s="93">
        <v>81</v>
      </c>
      <c r="B84" s="87">
        <v>106</v>
      </c>
      <c r="E84" s="88">
        <f t="shared" si="1"/>
        <v>0.73636363636363633</v>
      </c>
    </row>
    <row r="85" spans="1:5" ht="16.5" thickTop="1" thickBot="1" x14ac:dyDescent="0.4">
      <c r="A85" s="93">
        <v>82</v>
      </c>
      <c r="B85" s="85">
        <v>106</v>
      </c>
      <c r="E85" s="88">
        <f t="shared" si="1"/>
        <v>0.74545454545454548</v>
      </c>
    </row>
    <row r="86" spans="1:5" ht="16.5" thickTop="1" thickBot="1" x14ac:dyDescent="0.4">
      <c r="A86" s="93">
        <v>83</v>
      </c>
      <c r="B86" s="85">
        <v>106</v>
      </c>
      <c r="E86" s="88">
        <f t="shared" si="1"/>
        <v>0.75454545454545452</v>
      </c>
    </row>
    <row r="87" spans="1:5" ht="16.5" thickTop="1" thickBot="1" x14ac:dyDescent="0.4">
      <c r="A87" s="93">
        <v>84</v>
      </c>
      <c r="B87" s="85">
        <v>106</v>
      </c>
      <c r="E87" s="88">
        <f t="shared" si="1"/>
        <v>0.76363636363636367</v>
      </c>
    </row>
    <row r="88" spans="1:5" ht="16.5" thickTop="1" thickBot="1" x14ac:dyDescent="0.4">
      <c r="A88" s="93">
        <v>85</v>
      </c>
      <c r="B88" s="85">
        <v>107</v>
      </c>
      <c r="E88" s="88">
        <f t="shared" si="1"/>
        <v>0.77272727272727271</v>
      </c>
    </row>
    <row r="89" spans="1:5" ht="16.5" thickTop="1" thickBot="1" x14ac:dyDescent="0.4">
      <c r="A89" s="93">
        <v>86</v>
      </c>
      <c r="B89" s="85">
        <v>107</v>
      </c>
      <c r="E89" s="88">
        <f t="shared" si="1"/>
        <v>0.78181818181818186</v>
      </c>
    </row>
    <row r="90" spans="1:5" ht="16.5" thickTop="1" thickBot="1" x14ac:dyDescent="0.4">
      <c r="A90" s="93">
        <v>87</v>
      </c>
      <c r="B90" s="85">
        <v>107</v>
      </c>
      <c r="E90" s="88">
        <f t="shared" si="1"/>
        <v>0.79090909090909089</v>
      </c>
    </row>
    <row r="91" spans="1:5" ht="16.5" thickTop="1" thickBot="1" x14ac:dyDescent="0.4">
      <c r="A91" s="93">
        <v>88</v>
      </c>
      <c r="B91" s="85">
        <v>108</v>
      </c>
      <c r="E91" s="88">
        <f t="shared" si="1"/>
        <v>0.8</v>
      </c>
    </row>
    <row r="92" spans="1:5" ht="16.5" thickTop="1" thickBot="1" x14ac:dyDescent="0.4">
      <c r="A92" s="93">
        <v>89</v>
      </c>
      <c r="B92" s="85">
        <v>108</v>
      </c>
      <c r="E92" s="88">
        <f t="shared" si="1"/>
        <v>0.80909090909090908</v>
      </c>
    </row>
    <row r="93" spans="1:5" ht="16.5" thickTop="1" thickBot="1" x14ac:dyDescent="0.4">
      <c r="A93" s="93">
        <v>90</v>
      </c>
      <c r="B93" s="85">
        <v>108</v>
      </c>
      <c r="E93" s="88">
        <f t="shared" si="1"/>
        <v>0.81818181818181823</v>
      </c>
    </row>
    <row r="94" spans="1:5" ht="16.5" thickTop="1" thickBot="1" x14ac:dyDescent="0.4">
      <c r="A94" s="93">
        <v>91</v>
      </c>
      <c r="B94" s="85">
        <v>109</v>
      </c>
      <c r="E94" s="88">
        <f t="shared" si="1"/>
        <v>0.82727272727272727</v>
      </c>
    </row>
    <row r="95" spans="1:5" ht="16.5" thickTop="1" thickBot="1" x14ac:dyDescent="0.4">
      <c r="A95" s="93">
        <v>92</v>
      </c>
      <c r="B95" s="85">
        <v>109</v>
      </c>
      <c r="E95" s="88">
        <f t="shared" si="1"/>
        <v>0.83636363636363631</v>
      </c>
    </row>
    <row r="96" spans="1:5" ht="16.5" thickTop="1" thickBot="1" x14ac:dyDescent="0.4">
      <c r="A96" s="93">
        <v>93</v>
      </c>
      <c r="B96" s="85">
        <v>109</v>
      </c>
      <c r="E96" s="88">
        <f t="shared" si="1"/>
        <v>0.84545454545454546</v>
      </c>
    </row>
    <row r="97" spans="1:5" ht="16.5" thickTop="1" thickBot="1" x14ac:dyDescent="0.4">
      <c r="A97" s="93">
        <v>94</v>
      </c>
      <c r="B97" s="85">
        <v>110</v>
      </c>
      <c r="E97" s="89">
        <f t="shared" si="1"/>
        <v>0.8545454545454545</v>
      </c>
    </row>
    <row r="98" spans="1:5" ht="16.5" thickTop="1" thickBot="1" x14ac:dyDescent="0.4">
      <c r="A98" s="93">
        <v>95</v>
      </c>
      <c r="B98" s="85">
        <v>110</v>
      </c>
      <c r="E98" s="89">
        <f t="shared" si="1"/>
        <v>0.86363636363636365</v>
      </c>
    </row>
    <row r="99" spans="1:5" ht="16.5" thickTop="1" thickBot="1" x14ac:dyDescent="0.4">
      <c r="A99" s="93">
        <v>96</v>
      </c>
      <c r="B99" s="85">
        <v>110</v>
      </c>
      <c r="E99" s="89">
        <f t="shared" si="1"/>
        <v>0.87272727272727268</v>
      </c>
    </row>
    <row r="100" spans="1:5" ht="16.5" thickTop="1" thickBot="1" x14ac:dyDescent="0.4">
      <c r="A100" s="93">
        <v>97</v>
      </c>
      <c r="B100" s="85">
        <v>111</v>
      </c>
      <c r="E100" s="89">
        <f t="shared" si="1"/>
        <v>0.88181818181818183</v>
      </c>
    </row>
    <row r="101" spans="1:5" ht="16.5" thickTop="1" thickBot="1" x14ac:dyDescent="0.4">
      <c r="A101" s="93">
        <v>98</v>
      </c>
      <c r="B101" s="85">
        <v>111</v>
      </c>
      <c r="E101" s="89">
        <f t="shared" si="1"/>
        <v>0.89090909090909087</v>
      </c>
    </row>
    <row r="102" spans="1:5" ht="16.5" thickTop="1" thickBot="1" x14ac:dyDescent="0.4">
      <c r="A102" s="93">
        <v>99</v>
      </c>
      <c r="B102" s="85">
        <v>112</v>
      </c>
      <c r="E102" s="89">
        <f t="shared" si="1"/>
        <v>0.9</v>
      </c>
    </row>
    <row r="103" spans="1:5" ht="16.5" thickTop="1" thickBot="1" x14ac:dyDescent="0.4">
      <c r="A103" s="93">
        <v>100</v>
      </c>
      <c r="B103" s="85">
        <v>112</v>
      </c>
      <c r="E103" s="89">
        <f t="shared" si="1"/>
        <v>0.90909090909090906</v>
      </c>
    </row>
    <row r="104" spans="1:5" ht="16.5" thickTop="1" thickBot="1" x14ac:dyDescent="0.4">
      <c r="A104" s="93">
        <v>101</v>
      </c>
      <c r="B104" s="85">
        <v>113</v>
      </c>
      <c r="E104" s="89">
        <f t="shared" si="1"/>
        <v>0.91818181818181821</v>
      </c>
    </row>
    <row r="105" spans="1:5" ht="16.5" thickTop="1" thickBot="1" x14ac:dyDescent="0.4">
      <c r="A105" s="93">
        <v>102</v>
      </c>
      <c r="B105" s="85">
        <v>113</v>
      </c>
      <c r="E105" s="89">
        <f t="shared" si="1"/>
        <v>0.92727272727272725</v>
      </c>
    </row>
    <row r="106" spans="1:5" ht="16.5" thickTop="1" thickBot="1" x14ac:dyDescent="0.4">
      <c r="A106" s="93">
        <v>103</v>
      </c>
      <c r="B106" s="85">
        <v>114</v>
      </c>
      <c r="E106" s="89">
        <f t="shared" si="1"/>
        <v>0.9363636363636364</v>
      </c>
    </row>
    <row r="107" spans="1:5" ht="16.5" thickTop="1" thickBot="1" x14ac:dyDescent="0.4">
      <c r="A107" s="93">
        <v>104</v>
      </c>
      <c r="B107" s="85">
        <v>115</v>
      </c>
      <c r="E107" s="89">
        <f t="shared" si="1"/>
        <v>0.94545454545454544</v>
      </c>
    </row>
    <row r="108" spans="1:5" ht="16.5" thickTop="1" thickBot="1" x14ac:dyDescent="0.4">
      <c r="A108" s="93">
        <v>105</v>
      </c>
      <c r="B108" s="85">
        <v>116</v>
      </c>
      <c r="E108" s="89">
        <f t="shared" si="1"/>
        <v>0.95454545454545459</v>
      </c>
    </row>
    <row r="109" spans="1:5" ht="16.5" thickTop="1" thickBot="1" x14ac:dyDescent="0.4">
      <c r="A109" s="93">
        <v>106</v>
      </c>
      <c r="B109" s="85">
        <v>117</v>
      </c>
      <c r="E109" s="89">
        <f t="shared" si="1"/>
        <v>0.96363636363636362</v>
      </c>
    </row>
    <row r="110" spans="1:5" ht="16.5" thickTop="1" thickBot="1" x14ac:dyDescent="0.4">
      <c r="A110" s="93">
        <v>107</v>
      </c>
      <c r="B110" s="85">
        <v>118</v>
      </c>
      <c r="E110" s="89">
        <f t="shared" si="1"/>
        <v>0.97272727272727277</v>
      </c>
    </row>
    <row r="111" spans="1:5" ht="16.5" thickTop="1" thickBot="1" x14ac:dyDescent="0.4">
      <c r="A111" s="93">
        <v>108</v>
      </c>
      <c r="B111" s="85">
        <v>119</v>
      </c>
      <c r="E111" s="89">
        <f t="shared" si="1"/>
        <v>0.98181818181818181</v>
      </c>
    </row>
    <row r="112" spans="1:5" ht="16.5" thickTop="1" thickBot="1" x14ac:dyDescent="0.4">
      <c r="A112" s="93">
        <v>109</v>
      </c>
      <c r="B112" s="85">
        <v>120</v>
      </c>
      <c r="E112" s="89">
        <f t="shared" si="1"/>
        <v>0.99090909090909096</v>
      </c>
    </row>
    <row r="113" spans="1:5" ht="16.5" thickTop="1" thickBot="1" x14ac:dyDescent="0.4">
      <c r="A113" s="93">
        <v>110</v>
      </c>
      <c r="B113" s="86">
        <v>120</v>
      </c>
      <c r="E113" s="89">
        <f t="shared" si="1"/>
        <v>1</v>
      </c>
    </row>
    <row r="114" spans="1:5" ht="15" thickTop="1" x14ac:dyDescent="0.35">
      <c r="A114" t="s">
        <v>68</v>
      </c>
      <c r="B114">
        <v>60</v>
      </c>
    </row>
    <row r="115" spans="1:5" x14ac:dyDescent="0.35">
      <c r="A115" t="s">
        <v>60</v>
      </c>
      <c r="B115">
        <v>64</v>
      </c>
    </row>
    <row r="116" spans="1:5" x14ac:dyDescent="0.35">
      <c r="A116" t="s">
        <v>61</v>
      </c>
      <c r="B116">
        <v>67</v>
      </c>
    </row>
    <row r="117" spans="1:5" x14ac:dyDescent="0.35">
      <c r="A117" t="s">
        <v>62</v>
      </c>
      <c r="B117">
        <v>70</v>
      </c>
    </row>
    <row r="118" spans="1:5" x14ac:dyDescent="0.35">
      <c r="A118" t="s">
        <v>63</v>
      </c>
      <c r="B118">
        <v>73</v>
      </c>
    </row>
    <row r="119" spans="1:5" x14ac:dyDescent="0.35">
      <c r="A119" t="s">
        <v>64</v>
      </c>
      <c r="B119">
        <v>76</v>
      </c>
    </row>
    <row r="120" spans="1:5" x14ac:dyDescent="0.35">
      <c r="A120" t="s">
        <v>65</v>
      </c>
      <c r="B120">
        <v>79</v>
      </c>
    </row>
    <row r="121" spans="1:5" x14ac:dyDescent="0.35">
      <c r="A121" t="s">
        <v>95</v>
      </c>
      <c r="B121" t="s">
        <v>96</v>
      </c>
    </row>
  </sheetData>
  <sheetProtection algorithmName="SHA-512" hashValue="nxnU0u2h/Jjoym0in2a+PCrzmQd6Z9i34NMVsFstVo97nJFN9AqIx4xoWXP7G6dnN7Nl386DtEkxbwMsqBV2ig==" saltValue="hWFFL8Sjb8gs4UYataNdU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77"/>
  <sheetViews>
    <sheetView zoomScale="90" zoomScaleNormal="90" workbookViewId="0">
      <selection activeCell="B13" sqref="B13"/>
    </sheetView>
  </sheetViews>
  <sheetFormatPr defaultRowHeight="14.5" x14ac:dyDescent="0.35"/>
  <sheetData>
    <row r="1" spans="1:5" ht="22" customHeight="1" thickBot="1" x14ac:dyDescent="0.4">
      <c r="A1" s="75" t="s">
        <v>92</v>
      </c>
      <c r="B1" s="76"/>
    </row>
    <row r="2" spans="1:5" ht="31.5" thickBot="1" x14ac:dyDescent="0.4">
      <c r="A2" s="77" t="s">
        <v>27</v>
      </c>
      <c r="B2" s="78" t="s">
        <v>28</v>
      </c>
      <c r="E2" t="s">
        <v>66</v>
      </c>
    </row>
    <row r="3" spans="1:5" ht="16" thickBot="1" x14ac:dyDescent="0.4">
      <c r="A3" s="79">
        <v>0</v>
      </c>
      <c r="B3">
        <v>79</v>
      </c>
      <c r="C3" t="s">
        <v>55</v>
      </c>
      <c r="E3" s="94">
        <f>A3/$A$73</f>
        <v>0</v>
      </c>
    </row>
    <row r="4" spans="1:5" ht="16" thickBot="1" x14ac:dyDescent="0.4">
      <c r="A4" s="79">
        <v>1</v>
      </c>
      <c r="B4">
        <v>79</v>
      </c>
      <c r="C4" t="s">
        <v>55</v>
      </c>
      <c r="E4" s="94">
        <f t="shared" ref="E4:E67" si="0">A4/$A$73</f>
        <v>1.4285714285714285E-2</v>
      </c>
    </row>
    <row r="5" spans="1:5" ht="16" thickBot="1" x14ac:dyDescent="0.4">
      <c r="A5" s="79">
        <v>2</v>
      </c>
      <c r="B5">
        <v>79</v>
      </c>
      <c r="C5" t="s">
        <v>55</v>
      </c>
      <c r="E5" s="94">
        <f t="shared" si="0"/>
        <v>2.8571428571428571E-2</v>
      </c>
    </row>
    <row r="6" spans="1:5" ht="16.5" thickTop="1" thickBot="1" x14ac:dyDescent="0.4">
      <c r="A6" s="82">
        <v>3</v>
      </c>
      <c r="B6" s="83">
        <v>80</v>
      </c>
      <c r="E6" s="94">
        <f t="shared" si="0"/>
        <v>4.2857142857142858E-2</v>
      </c>
    </row>
    <row r="7" spans="1:5" ht="16.5" thickTop="1" thickBot="1" x14ac:dyDescent="0.4">
      <c r="A7" s="84">
        <v>4</v>
      </c>
      <c r="B7" s="85">
        <v>81</v>
      </c>
      <c r="E7" s="94">
        <f t="shared" si="0"/>
        <v>5.7142857142857141E-2</v>
      </c>
    </row>
    <row r="8" spans="1:5" ht="16.5" thickTop="1" thickBot="1" x14ac:dyDescent="0.4">
      <c r="A8" s="84">
        <v>5</v>
      </c>
      <c r="B8" s="85">
        <v>82</v>
      </c>
      <c r="E8" s="94">
        <f t="shared" si="0"/>
        <v>7.1428571428571425E-2</v>
      </c>
    </row>
    <row r="9" spans="1:5" ht="16.5" thickTop="1" thickBot="1" x14ac:dyDescent="0.4">
      <c r="A9" s="84">
        <v>6</v>
      </c>
      <c r="B9" s="85">
        <v>83</v>
      </c>
      <c r="E9" s="94">
        <f t="shared" si="0"/>
        <v>8.5714285714285715E-2</v>
      </c>
    </row>
    <row r="10" spans="1:5" ht="16.5" thickTop="1" thickBot="1" x14ac:dyDescent="0.4">
      <c r="A10" s="84">
        <v>7</v>
      </c>
      <c r="B10" s="85">
        <v>84</v>
      </c>
      <c r="E10" s="94">
        <f t="shared" si="0"/>
        <v>0.1</v>
      </c>
    </row>
    <row r="11" spans="1:5" ht="16.5" thickTop="1" thickBot="1" x14ac:dyDescent="0.4">
      <c r="A11" s="84">
        <v>8</v>
      </c>
      <c r="B11" s="85">
        <v>85</v>
      </c>
      <c r="E11" s="94">
        <f t="shared" si="0"/>
        <v>0.11428571428571428</v>
      </c>
    </row>
    <row r="12" spans="1:5" ht="16.5" thickTop="1" thickBot="1" x14ac:dyDescent="0.4">
      <c r="A12" s="84">
        <v>9</v>
      </c>
      <c r="B12" s="85">
        <v>85</v>
      </c>
      <c r="E12" s="94">
        <f t="shared" si="0"/>
        <v>0.12857142857142856</v>
      </c>
    </row>
    <row r="13" spans="1:5" ht="16.5" thickTop="1" thickBot="1" x14ac:dyDescent="0.4">
      <c r="A13" s="84">
        <v>10</v>
      </c>
      <c r="B13" s="85">
        <v>86</v>
      </c>
      <c r="E13" s="94">
        <f t="shared" si="0"/>
        <v>0.14285714285714285</v>
      </c>
    </row>
    <row r="14" spans="1:5" ht="16.5" thickTop="1" thickBot="1" x14ac:dyDescent="0.4">
      <c r="A14" s="84">
        <v>11</v>
      </c>
      <c r="B14" s="85">
        <v>87</v>
      </c>
      <c r="E14" s="94">
        <f t="shared" si="0"/>
        <v>0.15714285714285714</v>
      </c>
    </row>
    <row r="15" spans="1:5" ht="16.5" thickTop="1" thickBot="1" x14ac:dyDescent="0.4">
      <c r="A15" s="84">
        <v>12</v>
      </c>
      <c r="B15" s="85">
        <v>88</v>
      </c>
      <c r="E15" s="94">
        <f t="shared" si="0"/>
        <v>0.17142857142857143</v>
      </c>
    </row>
    <row r="16" spans="1:5" ht="16.5" thickTop="1" thickBot="1" x14ac:dyDescent="0.4">
      <c r="A16" s="84">
        <v>13</v>
      </c>
      <c r="B16" s="85">
        <v>88</v>
      </c>
      <c r="E16" s="94">
        <f t="shared" si="0"/>
        <v>0.18571428571428572</v>
      </c>
    </row>
    <row r="17" spans="1:5" ht="16.5" thickTop="1" thickBot="1" x14ac:dyDescent="0.4">
      <c r="A17" s="84">
        <v>14</v>
      </c>
      <c r="B17" s="85">
        <v>89</v>
      </c>
      <c r="E17" s="94">
        <f t="shared" si="0"/>
        <v>0.2</v>
      </c>
    </row>
    <row r="18" spans="1:5" ht="16.5" thickTop="1" thickBot="1" x14ac:dyDescent="0.4">
      <c r="A18" s="84">
        <v>15</v>
      </c>
      <c r="B18" s="85">
        <v>90</v>
      </c>
      <c r="E18" s="94">
        <f t="shared" si="0"/>
        <v>0.21428571428571427</v>
      </c>
    </row>
    <row r="19" spans="1:5" ht="16.5" thickTop="1" thickBot="1" x14ac:dyDescent="0.4">
      <c r="A19" s="84">
        <v>16</v>
      </c>
      <c r="B19" s="85">
        <v>90</v>
      </c>
      <c r="E19" s="94">
        <f t="shared" si="0"/>
        <v>0.22857142857142856</v>
      </c>
    </row>
    <row r="20" spans="1:5" ht="16.5" thickTop="1" thickBot="1" x14ac:dyDescent="0.4">
      <c r="A20" s="84">
        <v>17</v>
      </c>
      <c r="B20" s="85">
        <v>91</v>
      </c>
      <c r="E20" s="94">
        <f t="shared" si="0"/>
        <v>0.24285714285714285</v>
      </c>
    </row>
    <row r="21" spans="1:5" ht="16.5" thickTop="1" thickBot="1" x14ac:dyDescent="0.4">
      <c r="A21" s="84">
        <v>18</v>
      </c>
      <c r="B21" s="85">
        <v>91</v>
      </c>
      <c r="E21" s="94">
        <f t="shared" si="0"/>
        <v>0.25714285714285712</v>
      </c>
    </row>
    <row r="22" spans="1:5" ht="16.5" thickTop="1" thickBot="1" x14ac:dyDescent="0.4">
      <c r="A22" s="84">
        <v>19</v>
      </c>
      <c r="B22" s="85">
        <v>92</v>
      </c>
      <c r="E22" s="94">
        <f t="shared" si="0"/>
        <v>0.27142857142857141</v>
      </c>
    </row>
    <row r="23" spans="1:5" ht="16.5" thickTop="1" thickBot="1" x14ac:dyDescent="0.4">
      <c r="A23" s="84">
        <v>20</v>
      </c>
      <c r="B23" s="85">
        <v>92</v>
      </c>
      <c r="E23" s="94">
        <f t="shared" si="0"/>
        <v>0.2857142857142857</v>
      </c>
    </row>
    <row r="24" spans="1:5" ht="16.5" thickTop="1" thickBot="1" x14ac:dyDescent="0.4">
      <c r="A24" s="84">
        <v>21</v>
      </c>
      <c r="B24" s="85">
        <v>93</v>
      </c>
      <c r="E24" s="94">
        <f t="shared" si="0"/>
        <v>0.3</v>
      </c>
    </row>
    <row r="25" spans="1:5" ht="16.5" thickTop="1" thickBot="1" x14ac:dyDescent="0.4">
      <c r="A25" s="84">
        <v>22</v>
      </c>
      <c r="B25" s="85">
        <v>93</v>
      </c>
      <c r="E25" s="94">
        <f t="shared" si="0"/>
        <v>0.31428571428571428</v>
      </c>
    </row>
    <row r="26" spans="1:5" ht="16.5" thickTop="1" thickBot="1" x14ac:dyDescent="0.4">
      <c r="A26" s="84">
        <v>23</v>
      </c>
      <c r="B26" s="85">
        <v>94</v>
      </c>
      <c r="E26" s="94">
        <f t="shared" si="0"/>
        <v>0.32857142857142857</v>
      </c>
    </row>
    <row r="27" spans="1:5" ht="16.5" thickTop="1" thickBot="1" x14ac:dyDescent="0.4">
      <c r="A27" s="84">
        <v>24</v>
      </c>
      <c r="B27" s="85">
        <v>94</v>
      </c>
      <c r="E27" s="94">
        <f t="shared" si="0"/>
        <v>0.34285714285714286</v>
      </c>
    </row>
    <row r="28" spans="1:5" ht="16.5" thickTop="1" thickBot="1" x14ac:dyDescent="0.4">
      <c r="A28" s="84">
        <v>25</v>
      </c>
      <c r="B28" s="86">
        <v>95</v>
      </c>
      <c r="E28" s="94">
        <f t="shared" si="0"/>
        <v>0.35714285714285715</v>
      </c>
    </row>
    <row r="29" spans="1:5" ht="16.5" thickTop="1" thickBot="1" x14ac:dyDescent="0.4">
      <c r="A29" s="84">
        <v>26</v>
      </c>
      <c r="B29" s="95">
        <v>95</v>
      </c>
      <c r="E29" s="94">
        <f t="shared" si="0"/>
        <v>0.37142857142857144</v>
      </c>
    </row>
    <row r="30" spans="1:5" ht="16.5" thickTop="1" thickBot="1" x14ac:dyDescent="0.4">
      <c r="A30" s="84">
        <v>27</v>
      </c>
      <c r="B30" s="95">
        <v>96</v>
      </c>
      <c r="E30" s="94">
        <f t="shared" si="0"/>
        <v>0.38571428571428573</v>
      </c>
    </row>
    <row r="31" spans="1:5" ht="16.5" thickTop="1" thickBot="1" x14ac:dyDescent="0.4">
      <c r="A31" s="84">
        <v>28</v>
      </c>
      <c r="B31" s="95">
        <v>96</v>
      </c>
      <c r="E31" s="94">
        <f t="shared" si="0"/>
        <v>0.4</v>
      </c>
    </row>
    <row r="32" spans="1:5" ht="16.5" thickTop="1" thickBot="1" x14ac:dyDescent="0.4">
      <c r="A32" s="84">
        <v>29</v>
      </c>
      <c r="B32" s="95">
        <v>97</v>
      </c>
      <c r="E32" s="94">
        <f t="shared" si="0"/>
        <v>0.41428571428571431</v>
      </c>
    </row>
    <row r="33" spans="1:5" ht="16.5" thickTop="1" thickBot="1" x14ac:dyDescent="0.4">
      <c r="A33" s="84">
        <v>30</v>
      </c>
      <c r="B33" s="95">
        <v>97</v>
      </c>
      <c r="E33" s="94">
        <f t="shared" si="0"/>
        <v>0.42857142857142855</v>
      </c>
    </row>
    <row r="34" spans="1:5" ht="16.5" thickTop="1" thickBot="1" x14ac:dyDescent="0.4">
      <c r="A34" s="84">
        <v>31</v>
      </c>
      <c r="B34" s="95">
        <v>97</v>
      </c>
      <c r="E34" s="94">
        <f t="shared" si="0"/>
        <v>0.44285714285714284</v>
      </c>
    </row>
    <row r="35" spans="1:5" ht="16.5" thickTop="1" thickBot="1" x14ac:dyDescent="0.4">
      <c r="A35" s="84">
        <v>32</v>
      </c>
      <c r="B35" s="95">
        <v>98</v>
      </c>
      <c r="E35" s="94">
        <f t="shared" si="0"/>
        <v>0.45714285714285713</v>
      </c>
    </row>
    <row r="36" spans="1:5" ht="16.5" thickTop="1" thickBot="1" x14ac:dyDescent="0.4">
      <c r="A36" s="84">
        <v>33</v>
      </c>
      <c r="B36" s="95">
        <v>98</v>
      </c>
      <c r="E36" s="94">
        <f t="shared" si="0"/>
        <v>0.47142857142857142</v>
      </c>
    </row>
    <row r="37" spans="1:5" ht="16.5" thickTop="1" thickBot="1" x14ac:dyDescent="0.4">
      <c r="A37" s="84">
        <v>34</v>
      </c>
      <c r="B37" s="95">
        <v>99</v>
      </c>
      <c r="E37" s="94">
        <f t="shared" si="0"/>
        <v>0.48571428571428571</v>
      </c>
    </row>
    <row r="38" spans="1:5" ht="16.5" thickTop="1" thickBot="1" x14ac:dyDescent="0.4">
      <c r="A38" s="84">
        <v>35</v>
      </c>
      <c r="B38" s="95">
        <v>99</v>
      </c>
      <c r="E38" s="94">
        <f t="shared" si="0"/>
        <v>0.5</v>
      </c>
    </row>
    <row r="39" spans="1:5" ht="16.5" thickTop="1" thickBot="1" x14ac:dyDescent="0.4">
      <c r="A39" s="82">
        <v>36</v>
      </c>
      <c r="B39" s="96">
        <v>100</v>
      </c>
      <c r="E39" s="97">
        <f t="shared" si="0"/>
        <v>0.51428571428571423</v>
      </c>
    </row>
    <row r="40" spans="1:5" ht="16.5" thickTop="1" thickBot="1" x14ac:dyDescent="0.4">
      <c r="A40" s="84">
        <v>37</v>
      </c>
      <c r="B40" s="95">
        <v>100</v>
      </c>
      <c r="E40" s="97">
        <f t="shared" si="0"/>
        <v>0.52857142857142858</v>
      </c>
    </row>
    <row r="41" spans="1:5" ht="16.5" thickTop="1" thickBot="1" x14ac:dyDescent="0.4">
      <c r="A41" s="84">
        <v>38</v>
      </c>
      <c r="B41" s="95">
        <v>101</v>
      </c>
      <c r="E41" s="97">
        <f t="shared" si="0"/>
        <v>0.54285714285714282</v>
      </c>
    </row>
    <row r="42" spans="1:5" ht="16.5" thickTop="1" thickBot="1" x14ac:dyDescent="0.4">
      <c r="A42" s="84">
        <v>39</v>
      </c>
      <c r="B42" s="95">
        <v>101</v>
      </c>
      <c r="E42" s="97">
        <f t="shared" si="0"/>
        <v>0.55714285714285716</v>
      </c>
    </row>
    <row r="43" spans="1:5" ht="16.5" thickTop="1" thickBot="1" x14ac:dyDescent="0.4">
      <c r="A43" s="84">
        <v>40</v>
      </c>
      <c r="B43" s="95">
        <v>101</v>
      </c>
      <c r="E43" s="97">
        <f t="shared" si="0"/>
        <v>0.5714285714285714</v>
      </c>
    </row>
    <row r="44" spans="1:5" ht="16.5" thickTop="1" thickBot="1" x14ac:dyDescent="0.4">
      <c r="A44" s="84">
        <v>41</v>
      </c>
      <c r="B44" s="95">
        <v>102</v>
      </c>
      <c r="E44" s="97">
        <f t="shared" si="0"/>
        <v>0.58571428571428574</v>
      </c>
    </row>
    <row r="45" spans="1:5" ht="16.5" thickTop="1" thickBot="1" x14ac:dyDescent="0.4">
      <c r="A45" s="84">
        <v>42</v>
      </c>
      <c r="B45" s="95">
        <v>102</v>
      </c>
      <c r="E45" s="97">
        <f t="shared" si="0"/>
        <v>0.6</v>
      </c>
    </row>
    <row r="46" spans="1:5" ht="16.5" thickTop="1" thickBot="1" x14ac:dyDescent="0.4">
      <c r="A46" s="84">
        <v>43</v>
      </c>
      <c r="B46" s="95">
        <v>103</v>
      </c>
      <c r="E46" s="97">
        <f t="shared" si="0"/>
        <v>0.61428571428571432</v>
      </c>
    </row>
    <row r="47" spans="1:5" ht="16.5" thickTop="1" thickBot="1" x14ac:dyDescent="0.4">
      <c r="A47" s="84">
        <v>44</v>
      </c>
      <c r="B47" s="95">
        <v>103</v>
      </c>
      <c r="E47" s="97">
        <f t="shared" si="0"/>
        <v>0.62857142857142856</v>
      </c>
    </row>
    <row r="48" spans="1:5" ht="16.5" thickTop="1" thickBot="1" x14ac:dyDescent="0.4">
      <c r="A48" s="84">
        <v>45</v>
      </c>
      <c r="B48" s="95">
        <v>104</v>
      </c>
      <c r="E48" s="97">
        <f t="shared" si="0"/>
        <v>0.6428571428571429</v>
      </c>
    </row>
    <row r="49" spans="1:5" ht="16.5" thickTop="1" thickBot="1" x14ac:dyDescent="0.4">
      <c r="A49" s="84">
        <v>46</v>
      </c>
      <c r="B49" s="95">
        <v>104</v>
      </c>
      <c r="E49" s="97">
        <f t="shared" si="0"/>
        <v>0.65714285714285714</v>
      </c>
    </row>
    <row r="50" spans="1:5" ht="16.5" thickTop="1" thickBot="1" x14ac:dyDescent="0.4">
      <c r="A50" s="84">
        <v>47</v>
      </c>
      <c r="B50" s="95">
        <v>105</v>
      </c>
      <c r="E50" s="97">
        <f t="shared" si="0"/>
        <v>0.67142857142857137</v>
      </c>
    </row>
    <row r="51" spans="1:5" ht="16.5" thickTop="1" thickBot="1" x14ac:dyDescent="0.4">
      <c r="A51" s="84">
        <v>48</v>
      </c>
      <c r="B51" s="95">
        <v>105</v>
      </c>
      <c r="E51" s="97">
        <f t="shared" si="0"/>
        <v>0.68571428571428572</v>
      </c>
    </row>
    <row r="52" spans="1:5" ht="16.5" thickTop="1" thickBot="1" x14ac:dyDescent="0.4">
      <c r="A52" s="84">
        <v>49</v>
      </c>
      <c r="B52" s="95">
        <v>106</v>
      </c>
      <c r="E52" s="97">
        <f t="shared" si="0"/>
        <v>0.7</v>
      </c>
    </row>
    <row r="53" spans="1:5" ht="16.5" thickTop="1" thickBot="1" x14ac:dyDescent="0.4">
      <c r="A53" s="84">
        <v>50</v>
      </c>
      <c r="B53" s="95">
        <v>107</v>
      </c>
      <c r="E53" s="97">
        <f t="shared" si="0"/>
        <v>0.7142857142857143</v>
      </c>
    </row>
    <row r="54" spans="1:5" ht="16.5" thickTop="1" thickBot="1" x14ac:dyDescent="0.4">
      <c r="A54" s="84">
        <v>51</v>
      </c>
      <c r="B54" s="87">
        <v>107</v>
      </c>
      <c r="E54" s="97">
        <f t="shared" si="0"/>
        <v>0.72857142857142854</v>
      </c>
    </row>
    <row r="55" spans="1:5" ht="16.5" thickTop="1" thickBot="1" x14ac:dyDescent="0.4">
      <c r="A55" s="84">
        <v>52</v>
      </c>
      <c r="B55" s="85">
        <v>108</v>
      </c>
      <c r="E55" s="97">
        <f t="shared" si="0"/>
        <v>0.74285714285714288</v>
      </c>
    </row>
    <row r="56" spans="1:5" ht="16.5" thickTop="1" thickBot="1" x14ac:dyDescent="0.4">
      <c r="A56" s="84">
        <v>53</v>
      </c>
      <c r="B56" s="85">
        <v>108</v>
      </c>
      <c r="E56" s="97">
        <f t="shared" si="0"/>
        <v>0.75714285714285712</v>
      </c>
    </row>
    <row r="57" spans="1:5" ht="16.5" thickTop="1" thickBot="1" x14ac:dyDescent="0.4">
      <c r="A57" s="84">
        <v>54</v>
      </c>
      <c r="B57" s="85">
        <v>109</v>
      </c>
      <c r="E57" s="97">
        <f t="shared" si="0"/>
        <v>0.77142857142857146</v>
      </c>
    </row>
    <row r="58" spans="1:5" ht="16.5" thickTop="1" thickBot="1" x14ac:dyDescent="0.4">
      <c r="A58" s="84">
        <v>55</v>
      </c>
      <c r="B58" s="85">
        <v>110</v>
      </c>
      <c r="E58" s="98">
        <f t="shared" si="0"/>
        <v>0.7857142857142857</v>
      </c>
    </row>
    <row r="59" spans="1:5" ht="16.5" thickTop="1" thickBot="1" x14ac:dyDescent="0.4">
      <c r="A59" s="84">
        <v>56</v>
      </c>
      <c r="B59" s="85">
        <v>110</v>
      </c>
      <c r="E59" s="98">
        <f t="shared" si="0"/>
        <v>0.8</v>
      </c>
    </row>
    <row r="60" spans="1:5" ht="16.5" thickTop="1" thickBot="1" x14ac:dyDescent="0.4">
      <c r="A60" s="84">
        <v>57</v>
      </c>
      <c r="B60" s="85">
        <v>111</v>
      </c>
      <c r="E60" s="98">
        <f t="shared" si="0"/>
        <v>0.81428571428571428</v>
      </c>
    </row>
    <row r="61" spans="1:5" ht="16.5" thickTop="1" thickBot="1" x14ac:dyDescent="0.4">
      <c r="A61" s="84">
        <v>58</v>
      </c>
      <c r="B61" s="85">
        <v>112</v>
      </c>
      <c r="E61" s="98">
        <f t="shared" si="0"/>
        <v>0.82857142857142863</v>
      </c>
    </row>
    <row r="62" spans="1:5" ht="16.5" thickTop="1" thickBot="1" x14ac:dyDescent="0.4">
      <c r="A62" s="84">
        <v>59</v>
      </c>
      <c r="B62" s="85">
        <v>112</v>
      </c>
      <c r="E62" s="98">
        <f t="shared" si="0"/>
        <v>0.84285714285714286</v>
      </c>
    </row>
    <row r="63" spans="1:5" ht="16.5" thickTop="1" thickBot="1" x14ac:dyDescent="0.4">
      <c r="A63" s="84">
        <v>60</v>
      </c>
      <c r="B63" s="85">
        <v>113</v>
      </c>
      <c r="E63" s="98">
        <f t="shared" si="0"/>
        <v>0.8571428571428571</v>
      </c>
    </row>
    <row r="64" spans="1:5" ht="16.5" thickTop="1" thickBot="1" x14ac:dyDescent="0.4">
      <c r="A64" s="84">
        <v>61</v>
      </c>
      <c r="B64" s="85">
        <v>114</v>
      </c>
      <c r="E64" s="98">
        <f t="shared" si="0"/>
        <v>0.87142857142857144</v>
      </c>
    </row>
    <row r="65" spans="1:6" ht="16.5" thickTop="1" thickBot="1" x14ac:dyDescent="0.4">
      <c r="A65" s="84">
        <v>62</v>
      </c>
      <c r="B65" s="85">
        <v>115</v>
      </c>
      <c r="E65" s="98">
        <f t="shared" si="0"/>
        <v>0.88571428571428568</v>
      </c>
    </row>
    <row r="66" spans="1:6" ht="16.5" thickTop="1" thickBot="1" x14ac:dyDescent="0.4">
      <c r="A66" s="84">
        <v>63</v>
      </c>
      <c r="B66" s="85">
        <v>116</v>
      </c>
      <c r="E66" s="98">
        <f t="shared" si="0"/>
        <v>0.9</v>
      </c>
    </row>
    <row r="67" spans="1:6" ht="16.5" thickTop="1" thickBot="1" x14ac:dyDescent="0.4">
      <c r="A67" s="84">
        <v>64</v>
      </c>
      <c r="B67" s="85">
        <v>117</v>
      </c>
      <c r="E67" s="98">
        <f t="shared" si="0"/>
        <v>0.91428571428571426</v>
      </c>
    </row>
    <row r="68" spans="1:6" ht="16.5" thickTop="1" thickBot="1" x14ac:dyDescent="0.4">
      <c r="A68" s="84">
        <v>65</v>
      </c>
      <c r="B68" s="85">
        <v>119</v>
      </c>
      <c r="E68" s="98">
        <f t="shared" ref="E68:E73" si="1">A68/$A$73</f>
        <v>0.9285714285714286</v>
      </c>
    </row>
    <row r="69" spans="1:6" ht="16.5" thickTop="1" thickBot="1" x14ac:dyDescent="0.4">
      <c r="A69" s="84">
        <v>66</v>
      </c>
      <c r="B69" s="85">
        <v>120</v>
      </c>
      <c r="E69" s="98">
        <f t="shared" si="1"/>
        <v>0.94285714285714284</v>
      </c>
    </row>
    <row r="70" spans="1:6" ht="16.5" thickTop="1" thickBot="1" x14ac:dyDescent="0.4">
      <c r="A70" s="84">
        <v>67</v>
      </c>
      <c r="B70" s="85">
        <v>120</v>
      </c>
      <c r="E70" s="98">
        <f t="shared" si="1"/>
        <v>0.95714285714285718</v>
      </c>
    </row>
    <row r="71" spans="1:6" ht="16.5" thickTop="1" thickBot="1" x14ac:dyDescent="0.4">
      <c r="A71" s="84">
        <v>68</v>
      </c>
      <c r="B71" s="85">
        <v>120</v>
      </c>
      <c r="E71" s="98">
        <f t="shared" si="1"/>
        <v>0.97142857142857142</v>
      </c>
    </row>
    <row r="72" spans="1:6" ht="16.5" thickTop="1" thickBot="1" x14ac:dyDescent="0.4">
      <c r="A72" s="84">
        <v>69</v>
      </c>
      <c r="B72" s="85">
        <v>120</v>
      </c>
      <c r="E72" s="98">
        <f t="shared" si="1"/>
        <v>0.98571428571428577</v>
      </c>
    </row>
    <row r="73" spans="1:6" ht="16.5" thickTop="1" thickBot="1" x14ac:dyDescent="0.4">
      <c r="A73" s="84">
        <v>70</v>
      </c>
      <c r="B73" s="86">
        <v>120</v>
      </c>
      <c r="E73" s="98">
        <f t="shared" si="1"/>
        <v>1</v>
      </c>
    </row>
    <row r="74" spans="1:6" ht="15" thickTop="1" x14ac:dyDescent="0.35">
      <c r="A74" t="s">
        <v>95</v>
      </c>
      <c r="B74" t="s">
        <v>96</v>
      </c>
    </row>
    <row r="75" spans="1:6" x14ac:dyDescent="0.35">
      <c r="A75" t="s">
        <v>98</v>
      </c>
      <c r="B75" t="s">
        <v>96</v>
      </c>
    </row>
    <row r="76" spans="1:6" x14ac:dyDescent="0.35">
      <c r="A76" s="22"/>
      <c r="B76" s="22"/>
      <c r="C76" s="22"/>
      <c r="D76" s="22"/>
      <c r="E76" s="22"/>
      <c r="F76" s="22"/>
    </row>
    <row r="77" spans="1:6" x14ac:dyDescent="0.35">
      <c r="A77" s="22"/>
      <c r="B77" s="22"/>
      <c r="C77" s="22"/>
      <c r="D77" s="22"/>
      <c r="E77" s="22"/>
      <c r="F77" s="22"/>
    </row>
  </sheetData>
  <sheetProtection algorithmName="SHA-512" hashValue="1dBfIZETVyRuZDppC6KRuBP4p7ud0yUhCjgzhAP0XX66O5AZpHGeXmk/k58EePMclwlyRGdK8JM7lpzeow2BDQ==" saltValue="HT5pUVXYHlew37mpYfxmQA=="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Guidance</vt:lpstr>
      <vt:lpstr>Names and scores</vt:lpstr>
      <vt:lpstr>Attainment Summary</vt:lpstr>
      <vt:lpstr>Progress Summary</vt:lpstr>
      <vt:lpstr>Expectations</vt:lpstr>
      <vt:lpstr>Prior Attainment</vt:lpstr>
      <vt:lpstr>Reading</vt:lpstr>
      <vt:lpstr>Maths</vt:lpstr>
      <vt:lpstr>GPS</vt:lpstr>
      <vt:lpstr>TA scores</vt:lpstr>
      <vt:lpstr>CI</vt:lpstr>
    </vt:vector>
  </TitlesOfParts>
  <Company>HfL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Fuller</dc:creator>
  <cp:lastModifiedBy>Ben Fuller</cp:lastModifiedBy>
  <dcterms:created xsi:type="dcterms:W3CDTF">2017-02-28T10:05:19Z</dcterms:created>
  <dcterms:modified xsi:type="dcterms:W3CDTF">2023-09-15T11:58:49Z</dcterms:modified>
</cp:coreProperties>
</file>